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Janet's Stuff\Area Financial Statements\"/>
    </mc:Choice>
  </mc:AlternateContent>
  <xr:revisionPtr revIDLastSave="0" documentId="13_ncr:1_{A75D87E4-B9C7-4804-B0F1-BC499EA33BFD}" xr6:coauthVersionLast="47" xr6:coauthVersionMax="47" xr10:uidLastSave="{00000000-0000-0000-0000-000000000000}"/>
  <bookViews>
    <workbookView xWindow="-110" yWindow="-110" windowWidth="19420" windowHeight="10420" tabRatio="180" xr2:uid="{00000000-000D-0000-FFFF-FFFF00000000}"/>
  </bookViews>
  <sheets>
    <sheet name="Budget 2024" sheetId="4" r:id="rId1"/>
    <sheet name="Sheet1" sheetId="2" r:id="rId2"/>
    <sheet name="Sheet2" sheetId="5" r:id="rId3"/>
  </sheets>
  <definedNames>
    <definedName name="_xlnm.Print_Area" localSheetId="0">'Budget 2024'!$B$1:$O$131</definedName>
    <definedName name="_xlnm.Print_Titles" localSheetId="0">'Budget 2024'!$1:$3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4" i="4" l="1"/>
  <c r="G114" i="4"/>
  <c r="K114" i="4"/>
  <c r="N100" i="4" l="1"/>
  <c r="N88" i="4"/>
  <c r="N82" i="4"/>
  <c r="N75" i="4"/>
  <c r="N65" i="4"/>
  <c r="N58" i="4"/>
  <c r="N51" i="4"/>
  <c r="N41" i="4"/>
  <c r="N21" i="4"/>
  <c r="N10" i="4"/>
  <c r="N115" i="4" l="1"/>
  <c r="K100" i="4"/>
  <c r="N28" i="4" l="1"/>
  <c r="N30" i="4" s="1"/>
  <c r="N117" i="4" s="1"/>
  <c r="G100" i="4" l="1"/>
  <c r="G88" i="4"/>
  <c r="K88" i="4"/>
  <c r="G82" i="4"/>
  <c r="K82" i="4"/>
  <c r="G75" i="4"/>
  <c r="K75" i="4"/>
  <c r="G65" i="4"/>
  <c r="K65" i="4"/>
  <c r="G58" i="4"/>
  <c r="G51" i="4"/>
  <c r="K51" i="4"/>
  <c r="G41" i="4"/>
  <c r="K41" i="4"/>
  <c r="K28" i="4"/>
  <c r="G21" i="4"/>
  <c r="K21" i="4"/>
  <c r="G10" i="4"/>
  <c r="K10" i="4"/>
  <c r="G115" i="4" l="1"/>
  <c r="K30" i="4"/>
  <c r="K58" i="4"/>
  <c r="K115" i="4" l="1"/>
  <c r="G28" i="4" l="1"/>
  <c r="G30" i="4" s="1"/>
  <c r="K117" i="4"/>
  <c r="G117" i="4" l="1"/>
</calcChain>
</file>

<file path=xl/sharedStrings.xml><?xml version="1.0" encoding="utf-8"?>
<sst xmlns="http://schemas.openxmlformats.org/spreadsheetml/2006/main" count="139" uniqueCount="127">
  <si>
    <t>Total Expense</t>
  </si>
  <si>
    <t>Total Other Expenses</t>
  </si>
  <si>
    <t>Website and URL</t>
  </si>
  <si>
    <t>Trillium Expenses Chair</t>
  </si>
  <si>
    <t>Alateen Advisory Committee</t>
  </si>
  <si>
    <t>Alateen Requirements Admin</t>
  </si>
  <si>
    <t>Other Expenses</t>
  </si>
  <si>
    <t>Total OSA Operational Costs</t>
  </si>
  <si>
    <t>Post Office Box Rental</t>
  </si>
  <si>
    <t>Photocopy/Mailing</t>
  </si>
  <si>
    <t>Exec. Liaison to Trillium</t>
  </si>
  <si>
    <t>Bank Charges</t>
  </si>
  <si>
    <t>OSA Operational Costs</t>
  </si>
  <si>
    <t>Total Handover Expenses</t>
  </si>
  <si>
    <t>travel &amp;meals</t>
  </si>
  <si>
    <t>Handover mtg-hotel</t>
  </si>
  <si>
    <t>Handover Expenses</t>
  </si>
  <si>
    <t>Total Executive Meetings Expenses</t>
  </si>
  <si>
    <t>Administration</t>
  </si>
  <si>
    <t>Executive Meetings Expenses</t>
  </si>
  <si>
    <t>Total Delegate's Expenses</t>
  </si>
  <si>
    <t>HotelTravel/Meals</t>
  </si>
  <si>
    <t>Conferences</t>
  </si>
  <si>
    <t>Photocopying/Mailing</t>
  </si>
  <si>
    <t>Delegate's Expenses</t>
  </si>
  <si>
    <t>Total Coordinators Expenses</t>
  </si>
  <si>
    <t>Supplies</t>
  </si>
  <si>
    <t>Coordinators Expenses</t>
  </si>
  <si>
    <t>Total Conferences</t>
  </si>
  <si>
    <t>WSC - Delegate's Participation</t>
  </si>
  <si>
    <t>Total AWSC  Expenses</t>
  </si>
  <si>
    <t>AWSC Expenses - Other</t>
  </si>
  <si>
    <t>Hotel - Room Nights</t>
  </si>
  <si>
    <t>Hotel - Meeting Rooms</t>
  </si>
  <si>
    <t>Hotel - Meals</t>
  </si>
  <si>
    <t>DR Travel Costs</t>
  </si>
  <si>
    <t>AWSC  Expenses</t>
  </si>
  <si>
    <t>Total Assembly  Expenses</t>
  </si>
  <si>
    <t>Travel/Meals</t>
  </si>
  <si>
    <t>Accommodation</t>
  </si>
  <si>
    <t>Assembly  Expenses</t>
  </si>
  <si>
    <t>Expense</t>
  </si>
  <si>
    <t>Total Income</t>
  </si>
  <si>
    <t>Sub-total</t>
  </si>
  <si>
    <t>4300 · Other donations</t>
  </si>
  <si>
    <t>4350 - Open Lines Sub'n</t>
  </si>
  <si>
    <t>4250 · Group DONATIONS</t>
  </si>
  <si>
    <t>4200 · Miscellaneous Income</t>
  </si>
  <si>
    <t>Total 4100 · AWSC Revenues</t>
  </si>
  <si>
    <t>4190 · Other Revenues</t>
  </si>
  <si>
    <t>4180 · Equalized Travel</t>
  </si>
  <si>
    <t>4170 · DR Registrations</t>
  </si>
  <si>
    <t>4160 · AIS Registrations</t>
  </si>
  <si>
    <t>4150 · AIS Meals</t>
  </si>
  <si>
    <t>4140 - AIS accomodations</t>
  </si>
  <si>
    <t>4130 · ADR Registrations</t>
  </si>
  <si>
    <t>4120 · ADR Meals</t>
  </si>
  <si>
    <t>4110 · ADR Accomm/DR Upgrade</t>
  </si>
  <si>
    <t>4100 · AWSC Revenues</t>
  </si>
  <si>
    <t>Total 4000 · Assembly Revenues</t>
  </si>
  <si>
    <t>4010 · ASSEMBLY Registrations</t>
  </si>
  <si>
    <t>4000 · Assembly Revenues</t>
  </si>
  <si>
    <t>Income</t>
  </si>
  <si>
    <t xml:space="preserve">Proposed </t>
  </si>
  <si>
    <t>Miscellaneous</t>
  </si>
  <si>
    <t>Depreciation of fixed asset</t>
  </si>
  <si>
    <t>Conventions</t>
  </si>
  <si>
    <t>distribution is arbitrary</t>
  </si>
  <si>
    <t>Hotel/Travel/Meals</t>
  </si>
  <si>
    <t>estimation  of group donation</t>
  </si>
  <si>
    <t>Open Lines</t>
  </si>
  <si>
    <t xml:space="preserve"> based on  2 AIS representatives</t>
  </si>
  <si>
    <t>2000 in total - split arbitrary</t>
  </si>
  <si>
    <t>for reference</t>
  </si>
  <si>
    <t>AV and other costs - eg printing</t>
  </si>
  <si>
    <t>Photocopy</t>
  </si>
  <si>
    <t>atypical expenses</t>
  </si>
  <si>
    <t xml:space="preserve">allow for supplies  </t>
  </si>
  <si>
    <t>Archive Storage</t>
  </si>
  <si>
    <t>to ensure that we are self supporting re the storage of area archive material</t>
  </si>
  <si>
    <t>redirect and post box</t>
  </si>
  <si>
    <t>depreciation at the rate of 30% on the declining balance</t>
  </si>
  <si>
    <t>Assumptions &amp; Estimates</t>
  </si>
  <si>
    <t xml:space="preserve">estimate for printing, etc </t>
  </si>
  <si>
    <t>based on actual spent in 2019</t>
  </si>
  <si>
    <t>three meetings normally at 300 per meeting - none in last 3 years</t>
  </si>
  <si>
    <t>PACKAGE PAGE #7</t>
  </si>
  <si>
    <t>PACKAGE PAGE #8</t>
  </si>
  <si>
    <t>PACKAGE PAGE #9</t>
  </si>
  <si>
    <t>PACKAGE PAGE #10</t>
  </si>
  <si>
    <t xml:space="preserve"> 2023 Budget </t>
  </si>
  <si>
    <t>Zoom Charges</t>
  </si>
  <si>
    <t>Incidental expenses</t>
  </si>
  <si>
    <t>for Delegates use while at WSC no receipts required (US$ spent)</t>
  </si>
  <si>
    <t>SAM Police checks</t>
  </si>
  <si>
    <t>to allow for expense not covered by districts</t>
  </si>
  <si>
    <t>Budget for new group records computer</t>
  </si>
  <si>
    <t>To accrue $1000 over 5 years</t>
  </si>
  <si>
    <t>Zoom hosting</t>
  </si>
  <si>
    <t>2022 Actual</t>
  </si>
  <si>
    <t>Hotel</t>
  </si>
  <si>
    <t>Travel &amp; Meals</t>
  </si>
  <si>
    <t>Net Ordinary Income (Loss)</t>
  </si>
  <si>
    <t xml:space="preserve"> 2024 Budget </t>
  </si>
  <si>
    <t>BUDGET DEVELOPMENT AND ANALYSIS FOR 2023</t>
  </si>
  <si>
    <t xml:space="preserve">207 times 40 (207 paid registrants Woodstock  in 2019) </t>
  </si>
  <si>
    <t>$8800 paid in 2019 in Woodstock</t>
  </si>
  <si>
    <t>travel &amp;meals for Executive and Coordinators (additional 1 coord)</t>
  </si>
  <si>
    <t>$3,662 Cdn actual  paid for 2023</t>
  </si>
  <si>
    <t>total for 10 coordinators  allowed 250 each (add'n tech coord)</t>
  </si>
  <si>
    <t>2022 rate * 3 meetings</t>
  </si>
  <si>
    <t xml:space="preserve"> handover meeting in 2024</t>
  </si>
  <si>
    <t>to allow for  SAM certifications 15 @ $50 (new lawyer)</t>
  </si>
  <si>
    <t>NO. OF GROUPS 261 (February 2023 count)</t>
  </si>
  <si>
    <t>9 people in 2019 (9 * 102)</t>
  </si>
  <si>
    <t>travel costs same as 2019 + 20% (change in mileage rate)</t>
  </si>
  <si>
    <t>Exec/Coord.Travel</t>
  </si>
  <si>
    <t>per 2023 contract</t>
  </si>
  <si>
    <t>57 people * 102</t>
  </si>
  <si>
    <t>annual cost of Jotform, Domain name, Website hosting, Dropbox and SSL certificate</t>
  </si>
  <si>
    <t>ADR meals -9 * 71</t>
  </si>
  <si>
    <t>ADR registrations - 9* 50</t>
  </si>
  <si>
    <t>30 *50= 1500      27 attended or sent rep in 2019</t>
  </si>
  <si>
    <t>based on 261 groups as of Feb 2023-assuming all districts will cover their obligation -261 * 13</t>
  </si>
  <si>
    <t>no travel costs, meet on Zoom</t>
  </si>
  <si>
    <t>assume could be a Trillium in 2024</t>
  </si>
  <si>
    <t xml:space="preserve">57 people * 71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</si>
</sst>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0_ ;\-0.00\ "/>
    <numFmt numFmtId="166" formatCode="_-* #,##0.0000_-;\-* #,##0.0000_-;_-* &quot;-&quot;??_-;_-@_-"/>
    <numFmt numFmtId="167" formatCode="_(* #,##0_);_(* \(#,##0\);_(* &quot;-&quot;??_);_(@_)"/>
    <numFmt numFmtId="168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color rgb="FF000000"/>
      <name val="Arial"/>
      <family val="2"/>
    </font>
    <font>
      <sz val="10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color theme="1"/>
      <name val="Arial Black"/>
      <family val="2"/>
    </font>
    <font>
      <sz val="10"/>
      <color rgb="FFFF0000"/>
      <name val="Arial Black"/>
      <family val="2"/>
    </font>
    <font>
      <sz val="11"/>
      <name val="Arial Black"/>
      <family val="2"/>
    </font>
    <font>
      <sz val="9"/>
      <color theme="1"/>
      <name val="Arial Black"/>
      <family val="2"/>
    </font>
    <font>
      <sz val="9"/>
      <name val="Arial Black"/>
      <family val="2"/>
    </font>
    <font>
      <b/>
      <sz val="9"/>
      <name val="Arial Black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49" fontId="3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5" fillId="0" borderId="0" xfId="0" applyFont="1"/>
    <xf numFmtId="0" fontId="5" fillId="2" borderId="0" xfId="0" applyFont="1" applyFill="1"/>
    <xf numFmtId="0" fontId="10" fillId="0" borderId="0" xfId="0" applyFont="1"/>
    <xf numFmtId="0" fontId="11" fillId="0" borderId="0" xfId="0" applyFont="1"/>
    <xf numFmtId="0" fontId="7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0" fillId="2" borderId="0" xfId="0" applyFill="1"/>
    <xf numFmtId="49" fontId="6" fillId="2" borderId="0" xfId="0" applyNumberFormat="1" applyFont="1" applyFill="1" applyAlignment="1">
      <alignment horizontal="center"/>
    </xf>
    <xf numFmtId="49" fontId="8" fillId="2" borderId="0" xfId="0" applyNumberFormat="1" applyFont="1" applyFill="1"/>
    <xf numFmtId="164" fontId="5" fillId="2" borderId="0" xfId="1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center"/>
    </xf>
    <xf numFmtId="49" fontId="9" fillId="0" borderId="0" xfId="0" applyNumberFormat="1" applyFont="1"/>
    <xf numFmtId="49" fontId="9" fillId="2" borderId="0" xfId="0" applyNumberFormat="1" applyFont="1" applyFill="1"/>
    <xf numFmtId="49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7" fontId="9" fillId="0" borderId="0" xfId="1" applyNumberFormat="1" applyFont="1"/>
    <xf numFmtId="167" fontId="12" fillId="0" borderId="3" xfId="1" applyNumberFormat="1" applyFont="1" applyBorder="1"/>
    <xf numFmtId="164" fontId="11" fillId="0" borderId="0" xfId="1" applyNumberFormat="1" applyFont="1"/>
    <xf numFmtId="164" fontId="7" fillId="2" borderId="0" xfId="1" applyNumberFormat="1" applyFont="1" applyFill="1"/>
    <xf numFmtId="164" fontId="5" fillId="2" borderId="0" xfId="1" applyNumberFormat="1" applyFont="1" applyFill="1"/>
    <xf numFmtId="164" fontId="0" fillId="2" borderId="0" xfId="1" applyNumberFormat="1" applyFont="1" applyFill="1"/>
    <xf numFmtId="164" fontId="0" fillId="0" borderId="0" xfId="1" applyNumberFormat="1" applyFont="1"/>
    <xf numFmtId="49" fontId="13" fillId="0" borderId="0" xfId="0" applyNumberFormat="1" applyFont="1"/>
    <xf numFmtId="49" fontId="13" fillId="2" borderId="0" xfId="0" applyNumberFormat="1" applyFont="1" applyFill="1"/>
    <xf numFmtId="0" fontId="13" fillId="2" borderId="0" xfId="0" applyFont="1" applyFill="1"/>
    <xf numFmtId="164" fontId="13" fillId="2" borderId="0" xfId="1" applyNumberFormat="1" applyFont="1" applyFill="1" applyAlignment="1">
      <alignment horizontal="right"/>
    </xf>
    <xf numFmtId="0" fontId="14" fillId="0" borderId="0" xfId="0" applyFont="1"/>
    <xf numFmtId="164" fontId="13" fillId="2" borderId="0" xfId="1" applyNumberFormat="1" applyFont="1" applyFill="1"/>
    <xf numFmtId="164" fontId="15" fillId="2" borderId="0" xfId="1" applyNumberFormat="1" applyFont="1" applyFill="1" applyBorder="1" applyAlignment="1">
      <alignment horizontal="right"/>
    </xf>
    <xf numFmtId="49" fontId="15" fillId="2" borderId="0" xfId="0" applyNumberFormat="1" applyFont="1" applyFill="1"/>
    <xf numFmtId="0" fontId="15" fillId="0" borderId="0" xfId="0" applyFont="1" applyAlignment="1">
      <alignment wrapText="1"/>
    </xf>
    <xf numFmtId="164" fontId="15" fillId="2" borderId="0" xfId="1" applyNumberFormat="1" applyFont="1" applyFill="1" applyBorder="1"/>
    <xf numFmtId="0" fontId="15" fillId="2" borderId="0" xfId="0" applyFont="1" applyFill="1"/>
    <xf numFmtId="0" fontId="15" fillId="0" borderId="0" xfId="0" applyFont="1"/>
    <xf numFmtId="49" fontId="13" fillId="0" borderId="2" xfId="0" applyNumberFormat="1" applyFont="1" applyBorder="1"/>
    <xf numFmtId="49" fontId="13" fillId="2" borderId="2" xfId="0" applyNumberFormat="1" applyFont="1" applyFill="1" applyBorder="1"/>
    <xf numFmtId="0" fontId="13" fillId="2" borderId="2" xfId="0" applyFont="1" applyFill="1" applyBorder="1"/>
    <xf numFmtId="164" fontId="15" fillId="2" borderId="2" xfId="1" applyNumberFormat="1" applyFont="1" applyFill="1" applyBorder="1" applyAlignment="1">
      <alignment horizontal="right"/>
    </xf>
    <xf numFmtId="49" fontId="15" fillId="2" borderId="2" xfId="0" applyNumberFormat="1" applyFont="1" applyFill="1" applyBorder="1"/>
    <xf numFmtId="164" fontId="15" fillId="2" borderId="2" xfId="1" applyNumberFormat="1" applyFont="1" applyFill="1" applyBorder="1"/>
    <xf numFmtId="0" fontId="15" fillId="2" borderId="2" xfId="0" applyFont="1" applyFill="1" applyBorder="1"/>
    <xf numFmtId="164" fontId="15" fillId="2" borderId="0" xfId="1" applyNumberFormat="1" applyFont="1" applyFill="1" applyAlignment="1">
      <alignment horizontal="right"/>
    </xf>
    <xf numFmtId="164" fontId="15" fillId="2" borderId="0" xfId="1" applyNumberFormat="1" applyFont="1" applyFill="1"/>
    <xf numFmtId="37" fontId="15" fillId="2" borderId="0" xfId="0" applyNumberFormat="1" applyFont="1" applyFill="1"/>
    <xf numFmtId="37" fontId="13" fillId="2" borderId="0" xfId="0" applyNumberFormat="1" applyFont="1" applyFill="1"/>
    <xf numFmtId="0" fontId="16" fillId="0" borderId="0" xfId="0" applyFont="1"/>
    <xf numFmtId="164" fontId="15" fillId="0" borderId="0" xfId="0" applyNumberFormat="1" applyFont="1"/>
    <xf numFmtId="49" fontId="13" fillId="0" borderId="0" xfId="0" quotePrefix="1" applyNumberFormat="1" applyFont="1" applyAlignment="1">
      <alignment horizontal="left"/>
    </xf>
    <xf numFmtId="49" fontId="13" fillId="0" borderId="1" xfId="0" applyNumberFormat="1" applyFont="1" applyBorder="1"/>
    <xf numFmtId="49" fontId="13" fillId="2" borderId="1" xfId="0" applyNumberFormat="1" applyFont="1" applyFill="1" applyBorder="1"/>
    <xf numFmtId="0" fontId="13" fillId="2" borderId="1" xfId="0" applyFont="1" applyFill="1" applyBorder="1"/>
    <xf numFmtId="164" fontId="15" fillId="2" borderId="1" xfId="1" applyNumberFormat="1" applyFont="1" applyFill="1" applyBorder="1" applyAlignment="1">
      <alignment horizontal="right"/>
    </xf>
    <xf numFmtId="49" fontId="15" fillId="2" borderId="1" xfId="0" applyNumberFormat="1" applyFont="1" applyFill="1" applyBorder="1"/>
    <xf numFmtId="164" fontId="15" fillId="2" borderId="1" xfId="1" applyNumberFormat="1" applyFont="1" applyFill="1" applyBorder="1"/>
    <xf numFmtId="0" fontId="15" fillId="2" borderId="1" xfId="0" applyFont="1" applyFill="1" applyBorder="1"/>
    <xf numFmtId="0" fontId="15" fillId="2" borderId="0" xfId="0" applyFont="1" applyFill="1" applyAlignment="1">
      <alignment wrapText="1"/>
    </xf>
    <xf numFmtId="164" fontId="15" fillId="2" borderId="0" xfId="0" applyNumberFormat="1" applyFont="1" applyFill="1"/>
    <xf numFmtId="164" fontId="15" fillId="0" borderId="0" xfId="1" applyNumberFormat="1" applyFont="1" applyAlignment="1">
      <alignment horizontal="right"/>
    </xf>
    <xf numFmtId="164" fontId="15" fillId="2" borderId="3" xfId="0" applyNumberFormat="1" applyFont="1" applyFill="1" applyBorder="1"/>
    <xf numFmtId="164" fontId="15" fillId="2" borderId="3" xfId="1" applyNumberFormat="1" applyFont="1" applyFill="1" applyBorder="1"/>
    <xf numFmtId="49" fontId="13" fillId="2" borderId="0" xfId="0" quotePrefix="1" applyNumberFormat="1" applyFont="1" applyFill="1" applyAlignment="1">
      <alignment horizontal="left"/>
    </xf>
    <xf numFmtId="49" fontId="15" fillId="2" borderId="0" xfId="0" quotePrefix="1" applyNumberFormat="1" applyFont="1" applyFill="1" applyAlignment="1">
      <alignment horizontal="left"/>
    </xf>
    <xf numFmtId="0" fontId="13" fillId="0" borderId="0" xfId="0" applyFont="1"/>
    <xf numFmtId="164" fontId="13" fillId="0" borderId="0" xfId="0" applyNumberFormat="1" applyFont="1"/>
    <xf numFmtId="164" fontId="13" fillId="0" borderId="3" xfId="0" applyNumberFormat="1" applyFont="1" applyBorder="1"/>
    <xf numFmtId="164" fontId="13" fillId="2" borderId="2" xfId="1" applyNumberFormat="1" applyFont="1" applyFill="1" applyBorder="1"/>
    <xf numFmtId="164" fontId="13" fillId="2" borderId="2" xfId="1" applyNumberFormat="1" applyFont="1" applyFill="1" applyBorder="1" applyAlignment="1">
      <alignment horizontal="right"/>
    </xf>
    <xf numFmtId="164" fontId="13" fillId="2" borderId="0" xfId="1" applyNumberFormat="1" applyFont="1" applyFill="1" applyBorder="1"/>
    <xf numFmtId="164" fontId="13" fillId="2" borderId="0" xfId="1" applyNumberFormat="1" applyFont="1" applyFill="1" applyBorder="1" applyAlignment="1">
      <alignment horizontal="right"/>
    </xf>
    <xf numFmtId="49" fontId="17" fillId="0" borderId="0" xfId="0" applyNumberFormat="1" applyFont="1"/>
    <xf numFmtId="49" fontId="17" fillId="2" borderId="0" xfId="0" applyNumberFormat="1" applyFont="1" applyFill="1"/>
    <xf numFmtId="0" fontId="17" fillId="2" borderId="0" xfId="0" applyFont="1" applyFill="1"/>
    <xf numFmtId="49" fontId="13" fillId="2" borderId="2" xfId="0" quotePrefix="1" applyNumberFormat="1" applyFont="1" applyFill="1" applyBorder="1" applyAlignment="1">
      <alignment horizontal="left"/>
    </xf>
    <xf numFmtId="49" fontId="15" fillId="2" borderId="2" xfId="0" quotePrefix="1" applyNumberFormat="1" applyFont="1" applyFill="1" applyBorder="1" applyAlignment="1">
      <alignment horizontal="left"/>
    </xf>
    <xf numFmtId="164" fontId="15" fillId="0" borderId="2" xfId="1" applyNumberFormat="1" applyFont="1" applyBorder="1" applyAlignment="1">
      <alignment horizontal="right"/>
    </xf>
    <xf numFmtId="164" fontId="15" fillId="0" borderId="4" xfId="1" applyNumberFormat="1" applyFont="1" applyBorder="1" applyAlignment="1">
      <alignment horizontal="right"/>
    </xf>
    <xf numFmtId="0" fontId="15" fillId="2" borderId="4" xfId="0" applyFont="1" applyFill="1" applyBorder="1"/>
    <xf numFmtId="164" fontId="15" fillId="0" borderId="0" xfId="1" applyNumberFormat="1" applyFont="1"/>
    <xf numFmtId="49" fontId="15" fillId="2" borderId="3" xfId="0" applyNumberFormat="1" applyFont="1" applyFill="1" applyBorder="1"/>
    <xf numFmtId="165" fontId="13" fillId="2" borderId="2" xfId="1" applyNumberFormat="1" applyFont="1" applyFill="1" applyBorder="1" applyAlignment="1">
      <alignment horizontal="right"/>
    </xf>
    <xf numFmtId="164" fontId="15" fillId="2" borderId="2" xfId="1" applyNumberFormat="1" applyFont="1" applyFill="1" applyBorder="1" applyAlignment="1"/>
    <xf numFmtId="49" fontId="13" fillId="0" borderId="0" xfId="0" applyNumberFormat="1" applyFont="1" applyAlignment="1">
      <alignment wrapText="1"/>
    </xf>
    <xf numFmtId="49" fontId="13" fillId="2" borderId="0" xfId="0" applyNumberFormat="1" applyFont="1" applyFill="1" applyAlignment="1">
      <alignment wrapText="1"/>
    </xf>
    <xf numFmtId="0" fontId="13" fillId="2" borderId="0" xfId="0" applyFont="1" applyFill="1" applyAlignment="1">
      <alignment wrapText="1"/>
    </xf>
    <xf numFmtId="164" fontId="15" fillId="2" borderId="0" xfId="1" applyNumberFormat="1" applyFont="1" applyFill="1" applyAlignment="1">
      <alignment horizontal="right" wrapText="1"/>
    </xf>
    <xf numFmtId="49" fontId="15" fillId="2" borderId="0" xfId="0" applyNumberFormat="1" applyFont="1" applyFill="1" applyAlignment="1">
      <alignment wrapText="1"/>
    </xf>
    <xf numFmtId="164" fontId="15" fillId="2" borderId="0" xfId="1" applyNumberFormat="1" applyFont="1" applyFill="1" applyAlignment="1">
      <alignment wrapText="1"/>
    </xf>
    <xf numFmtId="165" fontId="13" fillId="2" borderId="1" xfId="1" applyNumberFormat="1" applyFont="1" applyFill="1" applyBorder="1" applyAlignment="1">
      <alignment horizontal="right"/>
    </xf>
    <xf numFmtId="165" fontId="13" fillId="2" borderId="0" xfId="1" applyNumberFormat="1" applyFont="1" applyFill="1" applyBorder="1" applyAlignment="1">
      <alignment horizontal="right"/>
    </xf>
    <xf numFmtId="166" fontId="15" fillId="2" borderId="0" xfId="1" applyNumberFormat="1" applyFont="1" applyFill="1"/>
    <xf numFmtId="43" fontId="13" fillId="2" borderId="0" xfId="1" applyFont="1" applyFill="1"/>
    <xf numFmtId="43" fontId="15" fillId="2" borderId="0" xfId="0" applyNumberFormat="1" applyFont="1" applyFill="1"/>
    <xf numFmtId="164" fontId="14" fillId="0" borderId="0" xfId="1" applyNumberFormat="1" applyFont="1"/>
    <xf numFmtId="0" fontId="16" fillId="2" borderId="0" xfId="0" applyFont="1" applyFill="1"/>
    <xf numFmtId="0" fontId="14" fillId="2" borderId="0" xfId="0" applyFont="1" applyFill="1"/>
    <xf numFmtId="164" fontId="14" fillId="2" borderId="0" xfId="1" applyNumberFormat="1" applyFont="1" applyFill="1" applyAlignment="1">
      <alignment horizontal="right"/>
    </xf>
    <xf numFmtId="0" fontId="18" fillId="0" borderId="0" xfId="0" applyFont="1"/>
    <xf numFmtId="0" fontId="18" fillId="2" borderId="0" xfId="0" applyFont="1" applyFill="1"/>
    <xf numFmtId="164" fontId="18" fillId="2" borderId="0" xfId="1" applyNumberFormat="1" applyFont="1" applyFill="1"/>
    <xf numFmtId="49" fontId="19" fillId="0" borderId="0" xfId="0" applyNumberFormat="1" applyFont="1" applyAlignment="1">
      <alignment horizontal="center" wrapText="1"/>
    </xf>
    <xf numFmtId="49" fontId="20" fillId="2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21" fillId="0" borderId="0" xfId="0" applyFont="1"/>
    <xf numFmtId="0" fontId="21" fillId="2" borderId="0" xfId="0" applyFont="1" applyFill="1" applyAlignment="1">
      <alignment wrapText="1"/>
    </xf>
    <xf numFmtId="0" fontId="21" fillId="2" borderId="0" xfId="0" applyFont="1" applyFill="1"/>
    <xf numFmtId="0" fontId="20" fillId="0" borderId="0" xfId="0" applyFont="1"/>
    <xf numFmtId="43" fontId="21" fillId="0" borderId="0" xfId="0" applyNumberFormat="1" applyFont="1"/>
    <xf numFmtId="43" fontId="20" fillId="0" borderId="0" xfId="0" applyNumberFormat="1" applyFont="1"/>
    <xf numFmtId="168" fontId="15" fillId="2" borderId="0" xfId="1" applyNumberFormat="1" applyFont="1" applyFill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15" fillId="2" borderId="0" xfId="1" applyNumberFormat="1" applyFont="1" applyFill="1" applyBorder="1" applyAlignment="1"/>
    <xf numFmtId="0" fontId="22" fillId="0" borderId="0" xfId="0" applyFont="1" applyAlignment="1">
      <alignment horizontal="center"/>
    </xf>
    <xf numFmtId="49" fontId="13" fillId="2" borderId="0" xfId="0" applyNumberFormat="1" applyFont="1" applyFill="1" applyAlignment="1">
      <alignment vertical="top" wrapText="1"/>
    </xf>
    <xf numFmtId="164" fontId="15" fillId="2" borderId="0" xfId="1" applyNumberFormat="1" applyFont="1" applyFill="1" applyAlignment="1">
      <alignment horizontal="right" vertical="top" wrapText="1"/>
    </xf>
    <xf numFmtId="49" fontId="13" fillId="2" borderId="0" xfId="0" quotePrefix="1" applyNumberFormat="1" applyFont="1" applyFill="1" applyAlignment="1">
      <alignment horizontal="left" vertical="top"/>
    </xf>
    <xf numFmtId="164" fontId="15" fillId="2" borderId="0" xfId="1" applyNumberFormat="1" applyFont="1" applyFill="1" applyAlignment="1">
      <alignment horizontal="right" vertical="top"/>
    </xf>
    <xf numFmtId="49" fontId="13" fillId="2" borderId="0" xfId="0" applyNumberFormat="1" applyFont="1" applyFill="1" applyAlignment="1">
      <alignment vertical="top"/>
    </xf>
    <xf numFmtId="167" fontId="15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1"/>
  <sheetViews>
    <sheetView showGridLines="0" tabSelected="1" showRuler="0" view="pageLayout" zoomScaleNormal="100" workbookViewId="0">
      <selection activeCell="G26" sqref="G26"/>
    </sheetView>
  </sheetViews>
  <sheetFormatPr defaultRowHeight="14.5" x14ac:dyDescent="0.35"/>
  <cols>
    <col min="1" max="1" width="1.08984375" customWidth="1"/>
    <col min="2" max="2" width="5.90625" customWidth="1"/>
    <col min="3" max="3" width="4.08984375" customWidth="1"/>
    <col min="4" max="4" width="3.90625" customWidth="1"/>
    <col min="5" max="5" width="25.6328125" customWidth="1"/>
    <col min="6" max="6" width="8.54296875" customWidth="1"/>
    <col min="7" max="7" width="12" customWidth="1"/>
    <col min="8" max="8" width="4.54296875" customWidth="1"/>
    <col min="9" max="9" width="54" customWidth="1"/>
    <col min="10" max="10" width="3.54296875" customWidth="1"/>
    <col min="11" max="11" width="11.6328125" style="26" customWidth="1"/>
    <col min="12" max="12" width="1.81640625" customWidth="1"/>
    <col min="13" max="13" width="9" customWidth="1"/>
    <col min="14" max="14" width="10.54296875" customWidth="1"/>
    <col min="16" max="16" width="4.453125" customWidth="1"/>
    <col min="195" max="195" width="1.08984375" customWidth="1"/>
    <col min="196" max="196" width="2.453125" customWidth="1"/>
    <col min="197" max="197" width="4.08984375" customWidth="1"/>
    <col min="198" max="198" width="3.90625" customWidth="1"/>
    <col min="199" max="199" width="32" customWidth="1"/>
    <col min="200" max="214" width="0" hidden="1" customWidth="1"/>
    <col min="215" max="215" width="2.453125" customWidth="1"/>
    <col min="216" max="223" width="0" hidden="1" customWidth="1"/>
    <col min="224" max="224" width="10.36328125" bestFit="1" customWidth="1"/>
    <col min="225" max="225" width="1.6328125" customWidth="1"/>
    <col min="227" max="227" width="2.08984375" customWidth="1"/>
    <col min="228" max="228" width="10.36328125" bestFit="1" customWidth="1"/>
    <col min="229" max="229" width="3.08984375" customWidth="1"/>
    <col min="451" max="451" width="1.08984375" customWidth="1"/>
    <col min="452" max="452" width="2.453125" customWidth="1"/>
    <col min="453" max="453" width="4.08984375" customWidth="1"/>
    <col min="454" max="454" width="3.90625" customWidth="1"/>
    <col min="455" max="455" width="32" customWidth="1"/>
    <col min="456" max="470" width="0" hidden="1" customWidth="1"/>
    <col min="471" max="471" width="2.453125" customWidth="1"/>
    <col min="472" max="479" width="0" hidden="1" customWidth="1"/>
    <col min="480" max="480" width="10.36328125" bestFit="1" customWidth="1"/>
    <col min="481" max="481" width="1.6328125" customWidth="1"/>
    <col min="483" max="483" width="2.08984375" customWidth="1"/>
    <col min="484" max="484" width="10.36328125" bestFit="1" customWidth="1"/>
    <col min="485" max="485" width="3.08984375" customWidth="1"/>
    <col min="707" max="707" width="1.08984375" customWidth="1"/>
    <col min="708" max="708" width="2.453125" customWidth="1"/>
    <col min="709" max="709" width="4.08984375" customWidth="1"/>
    <col min="710" max="710" width="3.90625" customWidth="1"/>
    <col min="711" max="711" width="32" customWidth="1"/>
    <col min="712" max="726" width="0" hidden="1" customWidth="1"/>
    <col min="727" max="727" width="2.453125" customWidth="1"/>
    <col min="728" max="735" width="0" hidden="1" customWidth="1"/>
    <col min="736" max="736" width="10.36328125" bestFit="1" customWidth="1"/>
    <col min="737" max="737" width="1.6328125" customWidth="1"/>
    <col min="739" max="739" width="2.08984375" customWidth="1"/>
    <col min="740" max="740" width="10.36328125" bestFit="1" customWidth="1"/>
    <col min="741" max="741" width="3.08984375" customWidth="1"/>
    <col min="963" max="963" width="1.08984375" customWidth="1"/>
    <col min="964" max="964" width="2.453125" customWidth="1"/>
    <col min="965" max="965" width="4.08984375" customWidth="1"/>
    <col min="966" max="966" width="3.90625" customWidth="1"/>
    <col min="967" max="967" width="32" customWidth="1"/>
    <col min="968" max="982" width="0" hidden="1" customWidth="1"/>
    <col min="983" max="983" width="2.453125" customWidth="1"/>
    <col min="984" max="991" width="0" hidden="1" customWidth="1"/>
    <col min="992" max="992" width="10.36328125" bestFit="1" customWidth="1"/>
    <col min="993" max="993" width="1.6328125" customWidth="1"/>
    <col min="995" max="995" width="2.08984375" customWidth="1"/>
    <col min="996" max="996" width="10.36328125" bestFit="1" customWidth="1"/>
    <col min="997" max="997" width="3.08984375" customWidth="1"/>
    <col min="1219" max="1219" width="1.08984375" customWidth="1"/>
    <col min="1220" max="1220" width="2.453125" customWidth="1"/>
    <col min="1221" max="1221" width="4.08984375" customWidth="1"/>
    <col min="1222" max="1222" width="3.90625" customWidth="1"/>
    <col min="1223" max="1223" width="32" customWidth="1"/>
    <col min="1224" max="1238" width="0" hidden="1" customWidth="1"/>
    <col min="1239" max="1239" width="2.453125" customWidth="1"/>
    <col min="1240" max="1247" width="0" hidden="1" customWidth="1"/>
    <col min="1248" max="1248" width="10.36328125" bestFit="1" customWidth="1"/>
    <col min="1249" max="1249" width="1.6328125" customWidth="1"/>
    <col min="1251" max="1251" width="2.08984375" customWidth="1"/>
    <col min="1252" max="1252" width="10.36328125" bestFit="1" customWidth="1"/>
    <col min="1253" max="1253" width="3.08984375" customWidth="1"/>
    <col min="1475" max="1475" width="1.08984375" customWidth="1"/>
    <col min="1476" max="1476" width="2.453125" customWidth="1"/>
    <col min="1477" max="1477" width="4.08984375" customWidth="1"/>
    <col min="1478" max="1478" width="3.90625" customWidth="1"/>
    <col min="1479" max="1479" width="32" customWidth="1"/>
    <col min="1480" max="1494" width="0" hidden="1" customWidth="1"/>
    <col min="1495" max="1495" width="2.453125" customWidth="1"/>
    <col min="1496" max="1503" width="0" hidden="1" customWidth="1"/>
    <col min="1504" max="1504" width="10.36328125" bestFit="1" customWidth="1"/>
    <col min="1505" max="1505" width="1.6328125" customWidth="1"/>
    <col min="1507" max="1507" width="2.08984375" customWidth="1"/>
    <col min="1508" max="1508" width="10.36328125" bestFit="1" customWidth="1"/>
    <col min="1509" max="1509" width="3.08984375" customWidth="1"/>
    <col min="1731" max="1731" width="1.08984375" customWidth="1"/>
    <col min="1732" max="1732" width="2.453125" customWidth="1"/>
    <col min="1733" max="1733" width="4.08984375" customWidth="1"/>
    <col min="1734" max="1734" width="3.90625" customWidth="1"/>
    <col min="1735" max="1735" width="32" customWidth="1"/>
    <col min="1736" max="1750" width="0" hidden="1" customWidth="1"/>
    <col min="1751" max="1751" width="2.453125" customWidth="1"/>
    <col min="1752" max="1759" width="0" hidden="1" customWidth="1"/>
    <col min="1760" max="1760" width="10.36328125" bestFit="1" customWidth="1"/>
    <col min="1761" max="1761" width="1.6328125" customWidth="1"/>
    <col min="1763" max="1763" width="2.08984375" customWidth="1"/>
    <col min="1764" max="1764" width="10.36328125" bestFit="1" customWidth="1"/>
    <col min="1765" max="1765" width="3.08984375" customWidth="1"/>
    <col min="1987" max="1987" width="1.08984375" customWidth="1"/>
    <col min="1988" max="1988" width="2.453125" customWidth="1"/>
    <col min="1989" max="1989" width="4.08984375" customWidth="1"/>
    <col min="1990" max="1990" width="3.90625" customWidth="1"/>
    <col min="1991" max="1991" width="32" customWidth="1"/>
    <col min="1992" max="2006" width="0" hidden="1" customWidth="1"/>
    <col min="2007" max="2007" width="2.453125" customWidth="1"/>
    <col min="2008" max="2015" width="0" hidden="1" customWidth="1"/>
    <col min="2016" max="2016" width="10.36328125" bestFit="1" customWidth="1"/>
    <col min="2017" max="2017" width="1.6328125" customWidth="1"/>
    <col min="2019" max="2019" width="2.08984375" customWidth="1"/>
    <col min="2020" max="2020" width="10.36328125" bestFit="1" customWidth="1"/>
    <col min="2021" max="2021" width="3.08984375" customWidth="1"/>
    <col min="2243" max="2243" width="1.08984375" customWidth="1"/>
    <col min="2244" max="2244" width="2.453125" customWidth="1"/>
    <col min="2245" max="2245" width="4.08984375" customWidth="1"/>
    <col min="2246" max="2246" width="3.90625" customWidth="1"/>
    <col min="2247" max="2247" width="32" customWidth="1"/>
    <col min="2248" max="2262" width="0" hidden="1" customWidth="1"/>
    <col min="2263" max="2263" width="2.453125" customWidth="1"/>
    <col min="2264" max="2271" width="0" hidden="1" customWidth="1"/>
    <col min="2272" max="2272" width="10.36328125" bestFit="1" customWidth="1"/>
    <col min="2273" max="2273" width="1.6328125" customWidth="1"/>
    <col min="2275" max="2275" width="2.08984375" customWidth="1"/>
    <col min="2276" max="2276" width="10.36328125" bestFit="1" customWidth="1"/>
    <col min="2277" max="2277" width="3.08984375" customWidth="1"/>
    <col min="2499" max="2499" width="1.08984375" customWidth="1"/>
    <col min="2500" max="2500" width="2.453125" customWidth="1"/>
    <col min="2501" max="2501" width="4.08984375" customWidth="1"/>
    <col min="2502" max="2502" width="3.90625" customWidth="1"/>
    <col min="2503" max="2503" width="32" customWidth="1"/>
    <col min="2504" max="2518" width="0" hidden="1" customWidth="1"/>
    <col min="2519" max="2519" width="2.453125" customWidth="1"/>
    <col min="2520" max="2527" width="0" hidden="1" customWidth="1"/>
    <col min="2528" max="2528" width="10.36328125" bestFit="1" customWidth="1"/>
    <col min="2529" max="2529" width="1.6328125" customWidth="1"/>
    <col min="2531" max="2531" width="2.08984375" customWidth="1"/>
    <col min="2532" max="2532" width="10.36328125" bestFit="1" customWidth="1"/>
    <col min="2533" max="2533" width="3.08984375" customWidth="1"/>
    <col min="2755" max="2755" width="1.08984375" customWidth="1"/>
    <col min="2756" max="2756" width="2.453125" customWidth="1"/>
    <col min="2757" max="2757" width="4.08984375" customWidth="1"/>
    <col min="2758" max="2758" width="3.90625" customWidth="1"/>
    <col min="2759" max="2759" width="32" customWidth="1"/>
    <col min="2760" max="2774" width="0" hidden="1" customWidth="1"/>
    <col min="2775" max="2775" width="2.453125" customWidth="1"/>
    <col min="2776" max="2783" width="0" hidden="1" customWidth="1"/>
    <col min="2784" max="2784" width="10.36328125" bestFit="1" customWidth="1"/>
    <col min="2785" max="2785" width="1.6328125" customWidth="1"/>
    <col min="2787" max="2787" width="2.08984375" customWidth="1"/>
    <col min="2788" max="2788" width="10.36328125" bestFit="1" customWidth="1"/>
    <col min="2789" max="2789" width="3.08984375" customWidth="1"/>
    <col min="3011" max="3011" width="1.08984375" customWidth="1"/>
    <col min="3012" max="3012" width="2.453125" customWidth="1"/>
    <col min="3013" max="3013" width="4.08984375" customWidth="1"/>
    <col min="3014" max="3014" width="3.90625" customWidth="1"/>
    <col min="3015" max="3015" width="32" customWidth="1"/>
    <col min="3016" max="3030" width="0" hidden="1" customWidth="1"/>
    <col min="3031" max="3031" width="2.453125" customWidth="1"/>
    <col min="3032" max="3039" width="0" hidden="1" customWidth="1"/>
    <col min="3040" max="3040" width="10.36328125" bestFit="1" customWidth="1"/>
    <col min="3041" max="3041" width="1.6328125" customWidth="1"/>
    <col min="3043" max="3043" width="2.08984375" customWidth="1"/>
    <col min="3044" max="3044" width="10.36328125" bestFit="1" customWidth="1"/>
    <col min="3045" max="3045" width="3.08984375" customWidth="1"/>
    <col min="3267" max="3267" width="1.08984375" customWidth="1"/>
    <col min="3268" max="3268" width="2.453125" customWidth="1"/>
    <col min="3269" max="3269" width="4.08984375" customWidth="1"/>
    <col min="3270" max="3270" width="3.90625" customWidth="1"/>
    <col min="3271" max="3271" width="32" customWidth="1"/>
    <col min="3272" max="3286" width="0" hidden="1" customWidth="1"/>
    <col min="3287" max="3287" width="2.453125" customWidth="1"/>
    <col min="3288" max="3295" width="0" hidden="1" customWidth="1"/>
    <col min="3296" max="3296" width="10.36328125" bestFit="1" customWidth="1"/>
    <col min="3297" max="3297" width="1.6328125" customWidth="1"/>
    <col min="3299" max="3299" width="2.08984375" customWidth="1"/>
    <col min="3300" max="3300" width="10.36328125" bestFit="1" customWidth="1"/>
    <col min="3301" max="3301" width="3.08984375" customWidth="1"/>
    <col min="3523" max="3523" width="1.08984375" customWidth="1"/>
    <col min="3524" max="3524" width="2.453125" customWidth="1"/>
    <col min="3525" max="3525" width="4.08984375" customWidth="1"/>
    <col min="3526" max="3526" width="3.90625" customWidth="1"/>
    <col min="3527" max="3527" width="32" customWidth="1"/>
    <col min="3528" max="3542" width="0" hidden="1" customWidth="1"/>
    <col min="3543" max="3543" width="2.453125" customWidth="1"/>
    <col min="3544" max="3551" width="0" hidden="1" customWidth="1"/>
    <col min="3552" max="3552" width="10.36328125" bestFit="1" customWidth="1"/>
    <col min="3553" max="3553" width="1.6328125" customWidth="1"/>
    <col min="3555" max="3555" width="2.08984375" customWidth="1"/>
    <col min="3556" max="3556" width="10.36328125" bestFit="1" customWidth="1"/>
    <col min="3557" max="3557" width="3.08984375" customWidth="1"/>
    <col min="3779" max="3779" width="1.08984375" customWidth="1"/>
    <col min="3780" max="3780" width="2.453125" customWidth="1"/>
    <col min="3781" max="3781" width="4.08984375" customWidth="1"/>
    <col min="3782" max="3782" width="3.90625" customWidth="1"/>
    <col min="3783" max="3783" width="32" customWidth="1"/>
    <col min="3784" max="3798" width="0" hidden="1" customWidth="1"/>
    <col min="3799" max="3799" width="2.453125" customWidth="1"/>
    <col min="3800" max="3807" width="0" hidden="1" customWidth="1"/>
    <col min="3808" max="3808" width="10.36328125" bestFit="1" customWidth="1"/>
    <col min="3809" max="3809" width="1.6328125" customWidth="1"/>
    <col min="3811" max="3811" width="2.08984375" customWidth="1"/>
    <col min="3812" max="3812" width="10.36328125" bestFit="1" customWidth="1"/>
    <col min="3813" max="3813" width="3.08984375" customWidth="1"/>
    <col min="4035" max="4035" width="1.08984375" customWidth="1"/>
    <col min="4036" max="4036" width="2.453125" customWidth="1"/>
    <col min="4037" max="4037" width="4.08984375" customWidth="1"/>
    <col min="4038" max="4038" width="3.90625" customWidth="1"/>
    <col min="4039" max="4039" width="32" customWidth="1"/>
    <col min="4040" max="4054" width="0" hidden="1" customWidth="1"/>
    <col min="4055" max="4055" width="2.453125" customWidth="1"/>
    <col min="4056" max="4063" width="0" hidden="1" customWidth="1"/>
    <col min="4064" max="4064" width="10.36328125" bestFit="1" customWidth="1"/>
    <col min="4065" max="4065" width="1.6328125" customWidth="1"/>
    <col min="4067" max="4067" width="2.08984375" customWidth="1"/>
    <col min="4068" max="4068" width="10.36328125" bestFit="1" customWidth="1"/>
    <col min="4069" max="4069" width="3.08984375" customWidth="1"/>
    <col min="4291" max="4291" width="1.08984375" customWidth="1"/>
    <col min="4292" max="4292" width="2.453125" customWidth="1"/>
    <col min="4293" max="4293" width="4.08984375" customWidth="1"/>
    <col min="4294" max="4294" width="3.90625" customWidth="1"/>
    <col min="4295" max="4295" width="32" customWidth="1"/>
    <col min="4296" max="4310" width="0" hidden="1" customWidth="1"/>
    <col min="4311" max="4311" width="2.453125" customWidth="1"/>
    <col min="4312" max="4319" width="0" hidden="1" customWidth="1"/>
    <col min="4320" max="4320" width="10.36328125" bestFit="1" customWidth="1"/>
    <col min="4321" max="4321" width="1.6328125" customWidth="1"/>
    <col min="4323" max="4323" width="2.08984375" customWidth="1"/>
    <col min="4324" max="4324" width="10.36328125" bestFit="1" customWidth="1"/>
    <col min="4325" max="4325" width="3.08984375" customWidth="1"/>
    <col min="4547" max="4547" width="1.08984375" customWidth="1"/>
    <col min="4548" max="4548" width="2.453125" customWidth="1"/>
    <col min="4549" max="4549" width="4.08984375" customWidth="1"/>
    <col min="4550" max="4550" width="3.90625" customWidth="1"/>
    <col min="4551" max="4551" width="32" customWidth="1"/>
    <col min="4552" max="4566" width="0" hidden="1" customWidth="1"/>
    <col min="4567" max="4567" width="2.453125" customWidth="1"/>
    <col min="4568" max="4575" width="0" hidden="1" customWidth="1"/>
    <col min="4576" max="4576" width="10.36328125" bestFit="1" customWidth="1"/>
    <col min="4577" max="4577" width="1.6328125" customWidth="1"/>
    <col min="4579" max="4579" width="2.08984375" customWidth="1"/>
    <col min="4580" max="4580" width="10.36328125" bestFit="1" customWidth="1"/>
    <col min="4581" max="4581" width="3.08984375" customWidth="1"/>
    <col min="4803" max="4803" width="1.08984375" customWidth="1"/>
    <col min="4804" max="4804" width="2.453125" customWidth="1"/>
    <col min="4805" max="4805" width="4.08984375" customWidth="1"/>
    <col min="4806" max="4806" width="3.90625" customWidth="1"/>
    <col min="4807" max="4807" width="32" customWidth="1"/>
    <col min="4808" max="4822" width="0" hidden="1" customWidth="1"/>
    <col min="4823" max="4823" width="2.453125" customWidth="1"/>
    <col min="4824" max="4831" width="0" hidden="1" customWidth="1"/>
    <col min="4832" max="4832" width="10.36328125" bestFit="1" customWidth="1"/>
    <col min="4833" max="4833" width="1.6328125" customWidth="1"/>
    <col min="4835" max="4835" width="2.08984375" customWidth="1"/>
    <col min="4836" max="4836" width="10.36328125" bestFit="1" customWidth="1"/>
    <col min="4837" max="4837" width="3.08984375" customWidth="1"/>
    <col min="5059" max="5059" width="1.08984375" customWidth="1"/>
    <col min="5060" max="5060" width="2.453125" customWidth="1"/>
    <col min="5061" max="5061" width="4.08984375" customWidth="1"/>
    <col min="5062" max="5062" width="3.90625" customWidth="1"/>
    <col min="5063" max="5063" width="32" customWidth="1"/>
    <col min="5064" max="5078" width="0" hidden="1" customWidth="1"/>
    <col min="5079" max="5079" width="2.453125" customWidth="1"/>
    <col min="5080" max="5087" width="0" hidden="1" customWidth="1"/>
    <col min="5088" max="5088" width="10.36328125" bestFit="1" customWidth="1"/>
    <col min="5089" max="5089" width="1.6328125" customWidth="1"/>
    <col min="5091" max="5091" width="2.08984375" customWidth="1"/>
    <col min="5092" max="5092" width="10.36328125" bestFit="1" customWidth="1"/>
    <col min="5093" max="5093" width="3.08984375" customWidth="1"/>
    <col min="5315" max="5315" width="1.08984375" customWidth="1"/>
    <col min="5316" max="5316" width="2.453125" customWidth="1"/>
    <col min="5317" max="5317" width="4.08984375" customWidth="1"/>
    <col min="5318" max="5318" width="3.90625" customWidth="1"/>
    <col min="5319" max="5319" width="32" customWidth="1"/>
    <col min="5320" max="5334" width="0" hidden="1" customWidth="1"/>
    <col min="5335" max="5335" width="2.453125" customWidth="1"/>
    <col min="5336" max="5343" width="0" hidden="1" customWidth="1"/>
    <col min="5344" max="5344" width="10.36328125" bestFit="1" customWidth="1"/>
    <col min="5345" max="5345" width="1.6328125" customWidth="1"/>
    <col min="5347" max="5347" width="2.08984375" customWidth="1"/>
    <col min="5348" max="5348" width="10.36328125" bestFit="1" customWidth="1"/>
    <col min="5349" max="5349" width="3.08984375" customWidth="1"/>
    <col min="5571" max="5571" width="1.08984375" customWidth="1"/>
    <col min="5572" max="5572" width="2.453125" customWidth="1"/>
    <col min="5573" max="5573" width="4.08984375" customWidth="1"/>
    <col min="5574" max="5574" width="3.90625" customWidth="1"/>
    <col min="5575" max="5575" width="32" customWidth="1"/>
    <col min="5576" max="5590" width="0" hidden="1" customWidth="1"/>
    <col min="5591" max="5591" width="2.453125" customWidth="1"/>
    <col min="5592" max="5599" width="0" hidden="1" customWidth="1"/>
    <col min="5600" max="5600" width="10.36328125" bestFit="1" customWidth="1"/>
    <col min="5601" max="5601" width="1.6328125" customWidth="1"/>
    <col min="5603" max="5603" width="2.08984375" customWidth="1"/>
    <col min="5604" max="5604" width="10.36328125" bestFit="1" customWidth="1"/>
    <col min="5605" max="5605" width="3.08984375" customWidth="1"/>
    <col min="5827" max="5827" width="1.08984375" customWidth="1"/>
    <col min="5828" max="5828" width="2.453125" customWidth="1"/>
    <col min="5829" max="5829" width="4.08984375" customWidth="1"/>
    <col min="5830" max="5830" width="3.90625" customWidth="1"/>
    <col min="5831" max="5831" width="32" customWidth="1"/>
    <col min="5832" max="5846" width="0" hidden="1" customWidth="1"/>
    <col min="5847" max="5847" width="2.453125" customWidth="1"/>
    <col min="5848" max="5855" width="0" hidden="1" customWidth="1"/>
    <col min="5856" max="5856" width="10.36328125" bestFit="1" customWidth="1"/>
    <col min="5857" max="5857" width="1.6328125" customWidth="1"/>
    <col min="5859" max="5859" width="2.08984375" customWidth="1"/>
    <col min="5860" max="5860" width="10.36328125" bestFit="1" customWidth="1"/>
    <col min="5861" max="5861" width="3.08984375" customWidth="1"/>
    <col min="6083" max="6083" width="1.08984375" customWidth="1"/>
    <col min="6084" max="6084" width="2.453125" customWidth="1"/>
    <col min="6085" max="6085" width="4.08984375" customWidth="1"/>
    <col min="6086" max="6086" width="3.90625" customWidth="1"/>
    <col min="6087" max="6087" width="32" customWidth="1"/>
    <col min="6088" max="6102" width="0" hidden="1" customWidth="1"/>
    <col min="6103" max="6103" width="2.453125" customWidth="1"/>
    <col min="6104" max="6111" width="0" hidden="1" customWidth="1"/>
    <col min="6112" max="6112" width="10.36328125" bestFit="1" customWidth="1"/>
    <col min="6113" max="6113" width="1.6328125" customWidth="1"/>
    <col min="6115" max="6115" width="2.08984375" customWidth="1"/>
    <col min="6116" max="6116" width="10.36328125" bestFit="1" customWidth="1"/>
    <col min="6117" max="6117" width="3.08984375" customWidth="1"/>
    <col min="6339" max="6339" width="1.08984375" customWidth="1"/>
    <col min="6340" max="6340" width="2.453125" customWidth="1"/>
    <col min="6341" max="6341" width="4.08984375" customWidth="1"/>
    <col min="6342" max="6342" width="3.90625" customWidth="1"/>
    <col min="6343" max="6343" width="32" customWidth="1"/>
    <col min="6344" max="6358" width="0" hidden="1" customWidth="1"/>
    <col min="6359" max="6359" width="2.453125" customWidth="1"/>
    <col min="6360" max="6367" width="0" hidden="1" customWidth="1"/>
    <col min="6368" max="6368" width="10.36328125" bestFit="1" customWidth="1"/>
    <col min="6369" max="6369" width="1.6328125" customWidth="1"/>
    <col min="6371" max="6371" width="2.08984375" customWidth="1"/>
    <col min="6372" max="6372" width="10.36328125" bestFit="1" customWidth="1"/>
    <col min="6373" max="6373" width="3.08984375" customWidth="1"/>
    <col min="6595" max="6595" width="1.08984375" customWidth="1"/>
    <col min="6596" max="6596" width="2.453125" customWidth="1"/>
    <col min="6597" max="6597" width="4.08984375" customWidth="1"/>
    <col min="6598" max="6598" width="3.90625" customWidth="1"/>
    <col min="6599" max="6599" width="32" customWidth="1"/>
    <col min="6600" max="6614" width="0" hidden="1" customWidth="1"/>
    <col min="6615" max="6615" width="2.453125" customWidth="1"/>
    <col min="6616" max="6623" width="0" hidden="1" customWidth="1"/>
    <col min="6624" max="6624" width="10.36328125" bestFit="1" customWidth="1"/>
    <col min="6625" max="6625" width="1.6328125" customWidth="1"/>
    <col min="6627" max="6627" width="2.08984375" customWidth="1"/>
    <col min="6628" max="6628" width="10.36328125" bestFit="1" customWidth="1"/>
    <col min="6629" max="6629" width="3.08984375" customWidth="1"/>
    <col min="6851" max="6851" width="1.08984375" customWidth="1"/>
    <col min="6852" max="6852" width="2.453125" customWidth="1"/>
    <col min="6853" max="6853" width="4.08984375" customWidth="1"/>
    <col min="6854" max="6854" width="3.90625" customWidth="1"/>
    <col min="6855" max="6855" width="32" customWidth="1"/>
    <col min="6856" max="6870" width="0" hidden="1" customWidth="1"/>
    <col min="6871" max="6871" width="2.453125" customWidth="1"/>
    <col min="6872" max="6879" width="0" hidden="1" customWidth="1"/>
    <col min="6880" max="6880" width="10.36328125" bestFit="1" customWidth="1"/>
    <col min="6881" max="6881" width="1.6328125" customWidth="1"/>
    <col min="6883" max="6883" width="2.08984375" customWidth="1"/>
    <col min="6884" max="6884" width="10.36328125" bestFit="1" customWidth="1"/>
    <col min="6885" max="6885" width="3.08984375" customWidth="1"/>
    <col min="7107" max="7107" width="1.08984375" customWidth="1"/>
    <col min="7108" max="7108" width="2.453125" customWidth="1"/>
    <col min="7109" max="7109" width="4.08984375" customWidth="1"/>
    <col min="7110" max="7110" width="3.90625" customWidth="1"/>
    <col min="7111" max="7111" width="32" customWidth="1"/>
    <col min="7112" max="7126" width="0" hidden="1" customWidth="1"/>
    <col min="7127" max="7127" width="2.453125" customWidth="1"/>
    <col min="7128" max="7135" width="0" hidden="1" customWidth="1"/>
    <col min="7136" max="7136" width="10.36328125" bestFit="1" customWidth="1"/>
    <col min="7137" max="7137" width="1.6328125" customWidth="1"/>
    <col min="7139" max="7139" width="2.08984375" customWidth="1"/>
    <col min="7140" max="7140" width="10.36328125" bestFit="1" customWidth="1"/>
    <col min="7141" max="7141" width="3.08984375" customWidth="1"/>
    <col min="7363" max="7363" width="1.08984375" customWidth="1"/>
    <col min="7364" max="7364" width="2.453125" customWidth="1"/>
    <col min="7365" max="7365" width="4.08984375" customWidth="1"/>
    <col min="7366" max="7366" width="3.90625" customWidth="1"/>
    <col min="7367" max="7367" width="32" customWidth="1"/>
    <col min="7368" max="7382" width="0" hidden="1" customWidth="1"/>
    <col min="7383" max="7383" width="2.453125" customWidth="1"/>
    <col min="7384" max="7391" width="0" hidden="1" customWidth="1"/>
    <col min="7392" max="7392" width="10.36328125" bestFit="1" customWidth="1"/>
    <col min="7393" max="7393" width="1.6328125" customWidth="1"/>
    <col min="7395" max="7395" width="2.08984375" customWidth="1"/>
    <col min="7396" max="7396" width="10.36328125" bestFit="1" customWidth="1"/>
    <col min="7397" max="7397" width="3.08984375" customWidth="1"/>
    <col min="7619" max="7619" width="1.08984375" customWidth="1"/>
    <col min="7620" max="7620" width="2.453125" customWidth="1"/>
    <col min="7621" max="7621" width="4.08984375" customWidth="1"/>
    <col min="7622" max="7622" width="3.90625" customWidth="1"/>
    <col min="7623" max="7623" width="32" customWidth="1"/>
    <col min="7624" max="7638" width="0" hidden="1" customWidth="1"/>
    <col min="7639" max="7639" width="2.453125" customWidth="1"/>
    <col min="7640" max="7647" width="0" hidden="1" customWidth="1"/>
    <col min="7648" max="7648" width="10.36328125" bestFit="1" customWidth="1"/>
    <col min="7649" max="7649" width="1.6328125" customWidth="1"/>
    <col min="7651" max="7651" width="2.08984375" customWidth="1"/>
    <col min="7652" max="7652" width="10.36328125" bestFit="1" customWidth="1"/>
    <col min="7653" max="7653" width="3.08984375" customWidth="1"/>
    <col min="7875" max="7875" width="1.08984375" customWidth="1"/>
    <col min="7876" max="7876" width="2.453125" customWidth="1"/>
    <col min="7877" max="7877" width="4.08984375" customWidth="1"/>
    <col min="7878" max="7878" width="3.90625" customWidth="1"/>
    <col min="7879" max="7879" width="32" customWidth="1"/>
    <col min="7880" max="7894" width="0" hidden="1" customWidth="1"/>
    <col min="7895" max="7895" width="2.453125" customWidth="1"/>
    <col min="7896" max="7903" width="0" hidden="1" customWidth="1"/>
    <col min="7904" max="7904" width="10.36328125" bestFit="1" customWidth="1"/>
    <col min="7905" max="7905" width="1.6328125" customWidth="1"/>
    <col min="7907" max="7907" width="2.08984375" customWidth="1"/>
    <col min="7908" max="7908" width="10.36328125" bestFit="1" customWidth="1"/>
    <col min="7909" max="7909" width="3.08984375" customWidth="1"/>
    <col min="8131" max="8131" width="1.08984375" customWidth="1"/>
    <col min="8132" max="8132" width="2.453125" customWidth="1"/>
    <col min="8133" max="8133" width="4.08984375" customWidth="1"/>
    <col min="8134" max="8134" width="3.90625" customWidth="1"/>
    <col min="8135" max="8135" width="32" customWidth="1"/>
    <col min="8136" max="8150" width="0" hidden="1" customWidth="1"/>
    <col min="8151" max="8151" width="2.453125" customWidth="1"/>
    <col min="8152" max="8159" width="0" hidden="1" customWidth="1"/>
    <col min="8160" max="8160" width="10.36328125" bestFit="1" customWidth="1"/>
    <col min="8161" max="8161" width="1.6328125" customWidth="1"/>
    <col min="8163" max="8163" width="2.08984375" customWidth="1"/>
    <col min="8164" max="8164" width="10.36328125" bestFit="1" customWidth="1"/>
    <col min="8165" max="8165" width="3.08984375" customWidth="1"/>
    <col min="8387" max="8387" width="1.08984375" customWidth="1"/>
    <col min="8388" max="8388" width="2.453125" customWidth="1"/>
    <col min="8389" max="8389" width="4.08984375" customWidth="1"/>
    <col min="8390" max="8390" width="3.90625" customWidth="1"/>
    <col min="8391" max="8391" width="32" customWidth="1"/>
    <col min="8392" max="8406" width="0" hidden="1" customWidth="1"/>
    <col min="8407" max="8407" width="2.453125" customWidth="1"/>
    <col min="8408" max="8415" width="0" hidden="1" customWidth="1"/>
    <col min="8416" max="8416" width="10.36328125" bestFit="1" customWidth="1"/>
    <col min="8417" max="8417" width="1.6328125" customWidth="1"/>
    <col min="8419" max="8419" width="2.08984375" customWidth="1"/>
    <col min="8420" max="8420" width="10.36328125" bestFit="1" customWidth="1"/>
    <col min="8421" max="8421" width="3.08984375" customWidth="1"/>
    <col min="8643" max="8643" width="1.08984375" customWidth="1"/>
    <col min="8644" max="8644" width="2.453125" customWidth="1"/>
    <col min="8645" max="8645" width="4.08984375" customWidth="1"/>
    <col min="8646" max="8646" width="3.90625" customWidth="1"/>
    <col min="8647" max="8647" width="32" customWidth="1"/>
    <col min="8648" max="8662" width="0" hidden="1" customWidth="1"/>
    <col min="8663" max="8663" width="2.453125" customWidth="1"/>
    <col min="8664" max="8671" width="0" hidden="1" customWidth="1"/>
    <col min="8672" max="8672" width="10.36328125" bestFit="1" customWidth="1"/>
    <col min="8673" max="8673" width="1.6328125" customWidth="1"/>
    <col min="8675" max="8675" width="2.08984375" customWidth="1"/>
    <col min="8676" max="8676" width="10.36328125" bestFit="1" customWidth="1"/>
    <col min="8677" max="8677" width="3.08984375" customWidth="1"/>
    <col min="8899" max="8899" width="1.08984375" customWidth="1"/>
    <col min="8900" max="8900" width="2.453125" customWidth="1"/>
    <col min="8901" max="8901" width="4.08984375" customWidth="1"/>
    <col min="8902" max="8902" width="3.90625" customWidth="1"/>
    <col min="8903" max="8903" width="32" customWidth="1"/>
    <col min="8904" max="8918" width="0" hidden="1" customWidth="1"/>
    <col min="8919" max="8919" width="2.453125" customWidth="1"/>
    <col min="8920" max="8927" width="0" hidden="1" customWidth="1"/>
    <col min="8928" max="8928" width="10.36328125" bestFit="1" customWidth="1"/>
    <col min="8929" max="8929" width="1.6328125" customWidth="1"/>
    <col min="8931" max="8931" width="2.08984375" customWidth="1"/>
    <col min="8932" max="8932" width="10.36328125" bestFit="1" customWidth="1"/>
    <col min="8933" max="8933" width="3.08984375" customWidth="1"/>
    <col min="9155" max="9155" width="1.08984375" customWidth="1"/>
    <col min="9156" max="9156" width="2.453125" customWidth="1"/>
    <col min="9157" max="9157" width="4.08984375" customWidth="1"/>
    <col min="9158" max="9158" width="3.90625" customWidth="1"/>
    <col min="9159" max="9159" width="32" customWidth="1"/>
    <col min="9160" max="9174" width="0" hidden="1" customWidth="1"/>
    <col min="9175" max="9175" width="2.453125" customWidth="1"/>
    <col min="9176" max="9183" width="0" hidden="1" customWidth="1"/>
    <col min="9184" max="9184" width="10.36328125" bestFit="1" customWidth="1"/>
    <col min="9185" max="9185" width="1.6328125" customWidth="1"/>
    <col min="9187" max="9187" width="2.08984375" customWidth="1"/>
    <col min="9188" max="9188" width="10.36328125" bestFit="1" customWidth="1"/>
    <col min="9189" max="9189" width="3.08984375" customWidth="1"/>
    <col min="9411" max="9411" width="1.08984375" customWidth="1"/>
    <col min="9412" max="9412" width="2.453125" customWidth="1"/>
    <col min="9413" max="9413" width="4.08984375" customWidth="1"/>
    <col min="9414" max="9414" width="3.90625" customWidth="1"/>
    <col min="9415" max="9415" width="32" customWidth="1"/>
    <col min="9416" max="9430" width="0" hidden="1" customWidth="1"/>
    <col min="9431" max="9431" width="2.453125" customWidth="1"/>
    <col min="9432" max="9439" width="0" hidden="1" customWidth="1"/>
    <col min="9440" max="9440" width="10.36328125" bestFit="1" customWidth="1"/>
    <col min="9441" max="9441" width="1.6328125" customWidth="1"/>
    <col min="9443" max="9443" width="2.08984375" customWidth="1"/>
    <col min="9444" max="9444" width="10.36328125" bestFit="1" customWidth="1"/>
    <col min="9445" max="9445" width="3.08984375" customWidth="1"/>
    <col min="9667" max="9667" width="1.08984375" customWidth="1"/>
    <col min="9668" max="9668" width="2.453125" customWidth="1"/>
    <col min="9669" max="9669" width="4.08984375" customWidth="1"/>
    <col min="9670" max="9670" width="3.90625" customWidth="1"/>
    <col min="9671" max="9671" width="32" customWidth="1"/>
    <col min="9672" max="9686" width="0" hidden="1" customWidth="1"/>
    <col min="9687" max="9687" width="2.453125" customWidth="1"/>
    <col min="9688" max="9695" width="0" hidden="1" customWidth="1"/>
    <col min="9696" max="9696" width="10.36328125" bestFit="1" customWidth="1"/>
    <col min="9697" max="9697" width="1.6328125" customWidth="1"/>
    <col min="9699" max="9699" width="2.08984375" customWidth="1"/>
    <col min="9700" max="9700" width="10.36328125" bestFit="1" customWidth="1"/>
    <col min="9701" max="9701" width="3.08984375" customWidth="1"/>
    <col min="9923" max="9923" width="1.08984375" customWidth="1"/>
    <col min="9924" max="9924" width="2.453125" customWidth="1"/>
    <col min="9925" max="9925" width="4.08984375" customWidth="1"/>
    <col min="9926" max="9926" width="3.90625" customWidth="1"/>
    <col min="9927" max="9927" width="32" customWidth="1"/>
    <col min="9928" max="9942" width="0" hidden="1" customWidth="1"/>
    <col min="9943" max="9943" width="2.453125" customWidth="1"/>
    <col min="9944" max="9951" width="0" hidden="1" customWidth="1"/>
    <col min="9952" max="9952" width="10.36328125" bestFit="1" customWidth="1"/>
    <col min="9953" max="9953" width="1.6328125" customWidth="1"/>
    <col min="9955" max="9955" width="2.08984375" customWidth="1"/>
    <col min="9956" max="9956" width="10.36328125" bestFit="1" customWidth="1"/>
    <col min="9957" max="9957" width="3.08984375" customWidth="1"/>
    <col min="10179" max="10179" width="1.08984375" customWidth="1"/>
    <col min="10180" max="10180" width="2.453125" customWidth="1"/>
    <col min="10181" max="10181" width="4.08984375" customWidth="1"/>
    <col min="10182" max="10182" width="3.90625" customWidth="1"/>
    <col min="10183" max="10183" width="32" customWidth="1"/>
    <col min="10184" max="10198" width="0" hidden="1" customWidth="1"/>
    <col min="10199" max="10199" width="2.453125" customWidth="1"/>
    <col min="10200" max="10207" width="0" hidden="1" customWidth="1"/>
    <col min="10208" max="10208" width="10.36328125" bestFit="1" customWidth="1"/>
    <col min="10209" max="10209" width="1.6328125" customWidth="1"/>
    <col min="10211" max="10211" width="2.08984375" customWidth="1"/>
    <col min="10212" max="10212" width="10.36328125" bestFit="1" customWidth="1"/>
    <col min="10213" max="10213" width="3.08984375" customWidth="1"/>
    <col min="10435" max="10435" width="1.08984375" customWidth="1"/>
    <col min="10436" max="10436" width="2.453125" customWidth="1"/>
    <col min="10437" max="10437" width="4.08984375" customWidth="1"/>
    <col min="10438" max="10438" width="3.90625" customWidth="1"/>
    <col min="10439" max="10439" width="32" customWidth="1"/>
    <col min="10440" max="10454" width="0" hidden="1" customWidth="1"/>
    <col min="10455" max="10455" width="2.453125" customWidth="1"/>
    <col min="10456" max="10463" width="0" hidden="1" customWidth="1"/>
    <col min="10464" max="10464" width="10.36328125" bestFit="1" customWidth="1"/>
    <col min="10465" max="10465" width="1.6328125" customWidth="1"/>
    <col min="10467" max="10467" width="2.08984375" customWidth="1"/>
    <col min="10468" max="10468" width="10.36328125" bestFit="1" customWidth="1"/>
    <col min="10469" max="10469" width="3.08984375" customWidth="1"/>
    <col min="10691" max="10691" width="1.08984375" customWidth="1"/>
    <col min="10692" max="10692" width="2.453125" customWidth="1"/>
    <col min="10693" max="10693" width="4.08984375" customWidth="1"/>
    <col min="10694" max="10694" width="3.90625" customWidth="1"/>
    <col min="10695" max="10695" width="32" customWidth="1"/>
    <col min="10696" max="10710" width="0" hidden="1" customWidth="1"/>
    <col min="10711" max="10711" width="2.453125" customWidth="1"/>
    <col min="10712" max="10719" width="0" hidden="1" customWidth="1"/>
    <col min="10720" max="10720" width="10.36328125" bestFit="1" customWidth="1"/>
    <col min="10721" max="10721" width="1.6328125" customWidth="1"/>
    <col min="10723" max="10723" width="2.08984375" customWidth="1"/>
    <col min="10724" max="10724" width="10.36328125" bestFit="1" customWidth="1"/>
    <col min="10725" max="10725" width="3.08984375" customWidth="1"/>
    <col min="10947" max="10947" width="1.08984375" customWidth="1"/>
    <col min="10948" max="10948" width="2.453125" customWidth="1"/>
    <col min="10949" max="10949" width="4.08984375" customWidth="1"/>
    <col min="10950" max="10950" width="3.90625" customWidth="1"/>
    <col min="10951" max="10951" width="32" customWidth="1"/>
    <col min="10952" max="10966" width="0" hidden="1" customWidth="1"/>
    <col min="10967" max="10967" width="2.453125" customWidth="1"/>
    <col min="10968" max="10975" width="0" hidden="1" customWidth="1"/>
    <col min="10976" max="10976" width="10.36328125" bestFit="1" customWidth="1"/>
    <col min="10977" max="10977" width="1.6328125" customWidth="1"/>
    <col min="10979" max="10979" width="2.08984375" customWidth="1"/>
    <col min="10980" max="10980" width="10.36328125" bestFit="1" customWidth="1"/>
    <col min="10981" max="10981" width="3.08984375" customWidth="1"/>
    <col min="11203" max="11203" width="1.08984375" customWidth="1"/>
    <col min="11204" max="11204" width="2.453125" customWidth="1"/>
    <col min="11205" max="11205" width="4.08984375" customWidth="1"/>
    <col min="11206" max="11206" width="3.90625" customWidth="1"/>
    <col min="11207" max="11207" width="32" customWidth="1"/>
    <col min="11208" max="11222" width="0" hidden="1" customWidth="1"/>
    <col min="11223" max="11223" width="2.453125" customWidth="1"/>
    <col min="11224" max="11231" width="0" hidden="1" customWidth="1"/>
    <col min="11232" max="11232" width="10.36328125" bestFit="1" customWidth="1"/>
    <col min="11233" max="11233" width="1.6328125" customWidth="1"/>
    <col min="11235" max="11235" width="2.08984375" customWidth="1"/>
    <col min="11236" max="11236" width="10.36328125" bestFit="1" customWidth="1"/>
    <col min="11237" max="11237" width="3.08984375" customWidth="1"/>
    <col min="11459" max="11459" width="1.08984375" customWidth="1"/>
    <col min="11460" max="11460" width="2.453125" customWidth="1"/>
    <col min="11461" max="11461" width="4.08984375" customWidth="1"/>
    <col min="11462" max="11462" width="3.90625" customWidth="1"/>
    <col min="11463" max="11463" width="32" customWidth="1"/>
    <col min="11464" max="11478" width="0" hidden="1" customWidth="1"/>
    <col min="11479" max="11479" width="2.453125" customWidth="1"/>
    <col min="11480" max="11487" width="0" hidden="1" customWidth="1"/>
    <col min="11488" max="11488" width="10.36328125" bestFit="1" customWidth="1"/>
    <col min="11489" max="11489" width="1.6328125" customWidth="1"/>
    <col min="11491" max="11491" width="2.08984375" customWidth="1"/>
    <col min="11492" max="11492" width="10.36328125" bestFit="1" customWidth="1"/>
    <col min="11493" max="11493" width="3.08984375" customWidth="1"/>
    <col min="11715" max="11715" width="1.08984375" customWidth="1"/>
    <col min="11716" max="11716" width="2.453125" customWidth="1"/>
    <col min="11717" max="11717" width="4.08984375" customWidth="1"/>
    <col min="11718" max="11718" width="3.90625" customWidth="1"/>
    <col min="11719" max="11719" width="32" customWidth="1"/>
    <col min="11720" max="11734" width="0" hidden="1" customWidth="1"/>
    <col min="11735" max="11735" width="2.453125" customWidth="1"/>
    <col min="11736" max="11743" width="0" hidden="1" customWidth="1"/>
    <col min="11744" max="11744" width="10.36328125" bestFit="1" customWidth="1"/>
    <col min="11745" max="11745" width="1.6328125" customWidth="1"/>
    <col min="11747" max="11747" width="2.08984375" customWidth="1"/>
    <col min="11748" max="11748" width="10.36328125" bestFit="1" customWidth="1"/>
    <col min="11749" max="11749" width="3.08984375" customWidth="1"/>
    <col min="11971" max="11971" width="1.08984375" customWidth="1"/>
    <col min="11972" max="11972" width="2.453125" customWidth="1"/>
    <col min="11973" max="11973" width="4.08984375" customWidth="1"/>
    <col min="11974" max="11974" width="3.90625" customWidth="1"/>
    <col min="11975" max="11975" width="32" customWidth="1"/>
    <col min="11976" max="11990" width="0" hidden="1" customWidth="1"/>
    <col min="11991" max="11991" width="2.453125" customWidth="1"/>
    <col min="11992" max="11999" width="0" hidden="1" customWidth="1"/>
    <col min="12000" max="12000" width="10.36328125" bestFit="1" customWidth="1"/>
    <col min="12001" max="12001" width="1.6328125" customWidth="1"/>
    <col min="12003" max="12003" width="2.08984375" customWidth="1"/>
    <col min="12004" max="12004" width="10.36328125" bestFit="1" customWidth="1"/>
    <col min="12005" max="12005" width="3.08984375" customWidth="1"/>
    <col min="12227" max="12227" width="1.08984375" customWidth="1"/>
    <col min="12228" max="12228" width="2.453125" customWidth="1"/>
    <col min="12229" max="12229" width="4.08984375" customWidth="1"/>
    <col min="12230" max="12230" width="3.90625" customWidth="1"/>
    <col min="12231" max="12231" width="32" customWidth="1"/>
    <col min="12232" max="12246" width="0" hidden="1" customWidth="1"/>
    <col min="12247" max="12247" width="2.453125" customWidth="1"/>
    <col min="12248" max="12255" width="0" hidden="1" customWidth="1"/>
    <col min="12256" max="12256" width="10.36328125" bestFit="1" customWidth="1"/>
    <col min="12257" max="12257" width="1.6328125" customWidth="1"/>
    <col min="12259" max="12259" width="2.08984375" customWidth="1"/>
    <col min="12260" max="12260" width="10.36328125" bestFit="1" customWidth="1"/>
    <col min="12261" max="12261" width="3.08984375" customWidth="1"/>
    <col min="12483" max="12483" width="1.08984375" customWidth="1"/>
    <col min="12484" max="12484" width="2.453125" customWidth="1"/>
    <col min="12485" max="12485" width="4.08984375" customWidth="1"/>
    <col min="12486" max="12486" width="3.90625" customWidth="1"/>
    <col min="12487" max="12487" width="32" customWidth="1"/>
    <col min="12488" max="12502" width="0" hidden="1" customWidth="1"/>
    <col min="12503" max="12503" width="2.453125" customWidth="1"/>
    <col min="12504" max="12511" width="0" hidden="1" customWidth="1"/>
    <col min="12512" max="12512" width="10.36328125" bestFit="1" customWidth="1"/>
    <col min="12513" max="12513" width="1.6328125" customWidth="1"/>
    <col min="12515" max="12515" width="2.08984375" customWidth="1"/>
    <col min="12516" max="12516" width="10.36328125" bestFit="1" customWidth="1"/>
    <col min="12517" max="12517" width="3.08984375" customWidth="1"/>
    <col min="12739" max="12739" width="1.08984375" customWidth="1"/>
    <col min="12740" max="12740" width="2.453125" customWidth="1"/>
    <col min="12741" max="12741" width="4.08984375" customWidth="1"/>
    <col min="12742" max="12742" width="3.90625" customWidth="1"/>
    <col min="12743" max="12743" width="32" customWidth="1"/>
    <col min="12744" max="12758" width="0" hidden="1" customWidth="1"/>
    <col min="12759" max="12759" width="2.453125" customWidth="1"/>
    <col min="12760" max="12767" width="0" hidden="1" customWidth="1"/>
    <col min="12768" max="12768" width="10.36328125" bestFit="1" customWidth="1"/>
    <col min="12769" max="12769" width="1.6328125" customWidth="1"/>
    <col min="12771" max="12771" width="2.08984375" customWidth="1"/>
    <col min="12772" max="12772" width="10.36328125" bestFit="1" customWidth="1"/>
    <col min="12773" max="12773" width="3.08984375" customWidth="1"/>
    <col min="12995" max="12995" width="1.08984375" customWidth="1"/>
    <col min="12996" max="12996" width="2.453125" customWidth="1"/>
    <col min="12997" max="12997" width="4.08984375" customWidth="1"/>
    <col min="12998" max="12998" width="3.90625" customWidth="1"/>
    <col min="12999" max="12999" width="32" customWidth="1"/>
    <col min="13000" max="13014" width="0" hidden="1" customWidth="1"/>
    <col min="13015" max="13015" width="2.453125" customWidth="1"/>
    <col min="13016" max="13023" width="0" hidden="1" customWidth="1"/>
    <col min="13024" max="13024" width="10.36328125" bestFit="1" customWidth="1"/>
    <col min="13025" max="13025" width="1.6328125" customWidth="1"/>
    <col min="13027" max="13027" width="2.08984375" customWidth="1"/>
    <col min="13028" max="13028" width="10.36328125" bestFit="1" customWidth="1"/>
    <col min="13029" max="13029" width="3.08984375" customWidth="1"/>
    <col min="13251" max="13251" width="1.08984375" customWidth="1"/>
    <col min="13252" max="13252" width="2.453125" customWidth="1"/>
    <col min="13253" max="13253" width="4.08984375" customWidth="1"/>
    <col min="13254" max="13254" width="3.90625" customWidth="1"/>
    <col min="13255" max="13255" width="32" customWidth="1"/>
    <col min="13256" max="13270" width="0" hidden="1" customWidth="1"/>
    <col min="13271" max="13271" width="2.453125" customWidth="1"/>
    <col min="13272" max="13279" width="0" hidden="1" customWidth="1"/>
    <col min="13280" max="13280" width="10.36328125" bestFit="1" customWidth="1"/>
    <col min="13281" max="13281" width="1.6328125" customWidth="1"/>
    <col min="13283" max="13283" width="2.08984375" customWidth="1"/>
    <col min="13284" max="13284" width="10.36328125" bestFit="1" customWidth="1"/>
    <col min="13285" max="13285" width="3.08984375" customWidth="1"/>
    <col min="13507" max="13507" width="1.08984375" customWidth="1"/>
    <col min="13508" max="13508" width="2.453125" customWidth="1"/>
    <col min="13509" max="13509" width="4.08984375" customWidth="1"/>
    <col min="13510" max="13510" width="3.90625" customWidth="1"/>
    <col min="13511" max="13511" width="32" customWidth="1"/>
    <col min="13512" max="13526" width="0" hidden="1" customWidth="1"/>
    <col min="13527" max="13527" width="2.453125" customWidth="1"/>
    <col min="13528" max="13535" width="0" hidden="1" customWidth="1"/>
    <col min="13536" max="13536" width="10.36328125" bestFit="1" customWidth="1"/>
    <col min="13537" max="13537" width="1.6328125" customWidth="1"/>
    <col min="13539" max="13539" width="2.08984375" customWidth="1"/>
    <col min="13540" max="13540" width="10.36328125" bestFit="1" customWidth="1"/>
    <col min="13541" max="13541" width="3.08984375" customWidth="1"/>
    <col min="13763" max="13763" width="1.08984375" customWidth="1"/>
    <col min="13764" max="13764" width="2.453125" customWidth="1"/>
    <col min="13765" max="13765" width="4.08984375" customWidth="1"/>
    <col min="13766" max="13766" width="3.90625" customWidth="1"/>
    <col min="13767" max="13767" width="32" customWidth="1"/>
    <col min="13768" max="13782" width="0" hidden="1" customWidth="1"/>
    <col min="13783" max="13783" width="2.453125" customWidth="1"/>
    <col min="13784" max="13791" width="0" hidden="1" customWidth="1"/>
    <col min="13792" max="13792" width="10.36328125" bestFit="1" customWidth="1"/>
    <col min="13793" max="13793" width="1.6328125" customWidth="1"/>
    <col min="13795" max="13795" width="2.08984375" customWidth="1"/>
    <col min="13796" max="13796" width="10.36328125" bestFit="1" customWidth="1"/>
    <col min="13797" max="13797" width="3.08984375" customWidth="1"/>
    <col min="14019" max="14019" width="1.08984375" customWidth="1"/>
    <col min="14020" max="14020" width="2.453125" customWidth="1"/>
    <col min="14021" max="14021" width="4.08984375" customWidth="1"/>
    <col min="14022" max="14022" width="3.90625" customWidth="1"/>
    <col min="14023" max="14023" width="32" customWidth="1"/>
    <col min="14024" max="14038" width="0" hidden="1" customWidth="1"/>
    <col min="14039" max="14039" width="2.453125" customWidth="1"/>
    <col min="14040" max="14047" width="0" hidden="1" customWidth="1"/>
    <col min="14048" max="14048" width="10.36328125" bestFit="1" customWidth="1"/>
    <col min="14049" max="14049" width="1.6328125" customWidth="1"/>
    <col min="14051" max="14051" width="2.08984375" customWidth="1"/>
    <col min="14052" max="14052" width="10.36328125" bestFit="1" customWidth="1"/>
    <col min="14053" max="14053" width="3.08984375" customWidth="1"/>
    <col min="14275" max="14275" width="1.08984375" customWidth="1"/>
    <col min="14276" max="14276" width="2.453125" customWidth="1"/>
    <col min="14277" max="14277" width="4.08984375" customWidth="1"/>
    <col min="14278" max="14278" width="3.90625" customWidth="1"/>
    <col min="14279" max="14279" width="32" customWidth="1"/>
    <col min="14280" max="14294" width="0" hidden="1" customWidth="1"/>
    <col min="14295" max="14295" width="2.453125" customWidth="1"/>
    <col min="14296" max="14303" width="0" hidden="1" customWidth="1"/>
    <col min="14304" max="14304" width="10.36328125" bestFit="1" customWidth="1"/>
    <col min="14305" max="14305" width="1.6328125" customWidth="1"/>
    <col min="14307" max="14307" width="2.08984375" customWidth="1"/>
    <col min="14308" max="14308" width="10.36328125" bestFit="1" customWidth="1"/>
    <col min="14309" max="14309" width="3.08984375" customWidth="1"/>
    <col min="14531" max="14531" width="1.08984375" customWidth="1"/>
    <col min="14532" max="14532" width="2.453125" customWidth="1"/>
    <col min="14533" max="14533" width="4.08984375" customWidth="1"/>
    <col min="14534" max="14534" width="3.90625" customWidth="1"/>
    <col min="14535" max="14535" width="32" customWidth="1"/>
    <col min="14536" max="14550" width="0" hidden="1" customWidth="1"/>
    <col min="14551" max="14551" width="2.453125" customWidth="1"/>
    <col min="14552" max="14559" width="0" hidden="1" customWidth="1"/>
    <col min="14560" max="14560" width="10.36328125" bestFit="1" customWidth="1"/>
    <col min="14561" max="14561" width="1.6328125" customWidth="1"/>
    <col min="14563" max="14563" width="2.08984375" customWidth="1"/>
    <col min="14564" max="14564" width="10.36328125" bestFit="1" customWidth="1"/>
    <col min="14565" max="14565" width="3.08984375" customWidth="1"/>
    <col min="14787" max="14787" width="1.08984375" customWidth="1"/>
    <col min="14788" max="14788" width="2.453125" customWidth="1"/>
    <col min="14789" max="14789" width="4.08984375" customWidth="1"/>
    <col min="14790" max="14790" width="3.90625" customWidth="1"/>
    <col min="14791" max="14791" width="32" customWidth="1"/>
    <col min="14792" max="14806" width="0" hidden="1" customWidth="1"/>
    <col min="14807" max="14807" width="2.453125" customWidth="1"/>
    <col min="14808" max="14815" width="0" hidden="1" customWidth="1"/>
    <col min="14816" max="14816" width="10.36328125" bestFit="1" customWidth="1"/>
    <col min="14817" max="14817" width="1.6328125" customWidth="1"/>
    <col min="14819" max="14819" width="2.08984375" customWidth="1"/>
    <col min="14820" max="14820" width="10.36328125" bestFit="1" customWidth="1"/>
    <col min="14821" max="14821" width="3.08984375" customWidth="1"/>
    <col min="15043" max="15043" width="1.08984375" customWidth="1"/>
    <col min="15044" max="15044" width="2.453125" customWidth="1"/>
    <col min="15045" max="15045" width="4.08984375" customWidth="1"/>
    <col min="15046" max="15046" width="3.90625" customWidth="1"/>
    <col min="15047" max="15047" width="32" customWidth="1"/>
    <col min="15048" max="15062" width="0" hidden="1" customWidth="1"/>
    <col min="15063" max="15063" width="2.453125" customWidth="1"/>
    <col min="15064" max="15071" width="0" hidden="1" customWidth="1"/>
    <col min="15072" max="15072" width="10.36328125" bestFit="1" customWidth="1"/>
    <col min="15073" max="15073" width="1.6328125" customWidth="1"/>
    <col min="15075" max="15075" width="2.08984375" customWidth="1"/>
    <col min="15076" max="15076" width="10.36328125" bestFit="1" customWidth="1"/>
    <col min="15077" max="15077" width="3.08984375" customWidth="1"/>
    <col min="15299" max="15299" width="1.08984375" customWidth="1"/>
    <col min="15300" max="15300" width="2.453125" customWidth="1"/>
    <col min="15301" max="15301" width="4.08984375" customWidth="1"/>
    <col min="15302" max="15302" width="3.90625" customWidth="1"/>
    <col min="15303" max="15303" width="32" customWidth="1"/>
    <col min="15304" max="15318" width="0" hidden="1" customWidth="1"/>
    <col min="15319" max="15319" width="2.453125" customWidth="1"/>
    <col min="15320" max="15327" width="0" hidden="1" customWidth="1"/>
    <col min="15328" max="15328" width="10.36328125" bestFit="1" customWidth="1"/>
    <col min="15329" max="15329" width="1.6328125" customWidth="1"/>
    <col min="15331" max="15331" width="2.08984375" customWidth="1"/>
    <col min="15332" max="15332" width="10.36328125" bestFit="1" customWidth="1"/>
    <col min="15333" max="15333" width="3.08984375" customWidth="1"/>
    <col min="15555" max="15555" width="1.08984375" customWidth="1"/>
    <col min="15556" max="15556" width="2.453125" customWidth="1"/>
    <col min="15557" max="15557" width="4.08984375" customWidth="1"/>
    <col min="15558" max="15558" width="3.90625" customWidth="1"/>
    <col min="15559" max="15559" width="32" customWidth="1"/>
    <col min="15560" max="15574" width="0" hidden="1" customWidth="1"/>
    <col min="15575" max="15575" width="2.453125" customWidth="1"/>
    <col min="15576" max="15583" width="0" hidden="1" customWidth="1"/>
    <col min="15584" max="15584" width="10.36328125" bestFit="1" customWidth="1"/>
    <col min="15585" max="15585" width="1.6328125" customWidth="1"/>
    <col min="15587" max="15587" width="2.08984375" customWidth="1"/>
    <col min="15588" max="15588" width="10.36328125" bestFit="1" customWidth="1"/>
    <col min="15589" max="15589" width="3.08984375" customWidth="1"/>
    <col min="15811" max="15811" width="1.08984375" customWidth="1"/>
    <col min="15812" max="15812" width="2.453125" customWidth="1"/>
    <col min="15813" max="15813" width="4.08984375" customWidth="1"/>
    <col min="15814" max="15814" width="3.90625" customWidth="1"/>
    <col min="15815" max="15815" width="32" customWidth="1"/>
    <col min="15816" max="15830" width="0" hidden="1" customWidth="1"/>
    <col min="15831" max="15831" width="2.453125" customWidth="1"/>
    <col min="15832" max="15839" width="0" hidden="1" customWidth="1"/>
    <col min="15840" max="15840" width="10.36328125" bestFit="1" customWidth="1"/>
    <col min="15841" max="15841" width="1.6328125" customWidth="1"/>
    <col min="15843" max="15843" width="2.08984375" customWidth="1"/>
    <col min="15844" max="15844" width="10.36328125" bestFit="1" customWidth="1"/>
    <col min="15845" max="15845" width="3.08984375" customWidth="1"/>
    <col min="16067" max="16067" width="1.08984375" customWidth="1"/>
    <col min="16068" max="16068" width="2.453125" customWidth="1"/>
    <col min="16069" max="16069" width="4.08984375" customWidth="1"/>
    <col min="16070" max="16070" width="3.90625" customWidth="1"/>
    <col min="16071" max="16071" width="32" customWidth="1"/>
    <col min="16072" max="16086" width="0" hidden="1" customWidth="1"/>
    <col min="16087" max="16087" width="2.453125" customWidth="1"/>
    <col min="16088" max="16095" width="0" hidden="1" customWidth="1"/>
    <col min="16096" max="16096" width="10.36328125" bestFit="1" customWidth="1"/>
    <col min="16097" max="16097" width="1.6328125" customWidth="1"/>
    <col min="16099" max="16099" width="2.08984375" customWidth="1"/>
    <col min="16100" max="16100" width="10.36328125" bestFit="1" customWidth="1"/>
    <col min="16101" max="16101" width="3.08984375" customWidth="1"/>
  </cols>
  <sheetData>
    <row r="1" spans="1:15" ht="25.5" customHeight="1" x14ac:dyDescent="0.45">
      <c r="E1" s="7" t="s">
        <v>104</v>
      </c>
      <c r="F1" s="8"/>
      <c r="G1" s="8"/>
      <c r="H1" s="8"/>
      <c r="I1" s="8"/>
      <c r="J1" s="8"/>
      <c r="K1" s="22"/>
      <c r="L1" s="5"/>
    </row>
    <row r="2" spans="1:15" ht="30" customHeight="1" x14ac:dyDescent="0.45">
      <c r="E2" s="9"/>
      <c r="F2" s="9"/>
      <c r="G2" s="10" t="s">
        <v>63</v>
      </c>
      <c r="H2" s="9"/>
      <c r="I2" s="9"/>
      <c r="J2" s="9"/>
      <c r="K2" s="23"/>
      <c r="L2" s="9"/>
      <c r="N2" s="104" t="s">
        <v>73</v>
      </c>
    </row>
    <row r="3" spans="1:15" ht="29.5" x14ac:dyDescent="0.5">
      <c r="A3" s="4"/>
      <c r="B3" s="4"/>
      <c r="C3" s="4"/>
      <c r="D3" s="4"/>
      <c r="F3" s="9"/>
      <c r="G3" s="10" t="s">
        <v>103</v>
      </c>
      <c r="H3" s="12"/>
      <c r="I3" s="106" t="s">
        <v>82</v>
      </c>
      <c r="J3" s="12"/>
      <c r="K3" s="10" t="s">
        <v>99</v>
      </c>
      <c r="L3" s="9"/>
      <c r="N3" s="105" t="s">
        <v>90</v>
      </c>
    </row>
    <row r="4" spans="1:15" ht="15.5" x14ac:dyDescent="0.35">
      <c r="A4" s="4"/>
      <c r="B4" s="4"/>
      <c r="C4" s="4"/>
      <c r="D4" s="4"/>
      <c r="E4" s="12"/>
      <c r="F4" s="9"/>
      <c r="G4" s="10"/>
      <c r="H4" s="12"/>
      <c r="J4" s="12"/>
      <c r="K4" s="23"/>
      <c r="L4" s="9"/>
    </row>
    <row r="5" spans="1:15" ht="15.5" x14ac:dyDescent="0.35">
      <c r="A5" s="4"/>
      <c r="B5" s="4"/>
      <c r="C5" s="4"/>
      <c r="D5" s="4"/>
      <c r="E5" s="12"/>
      <c r="F5" s="9"/>
      <c r="G5" s="10"/>
      <c r="H5" s="12"/>
      <c r="J5" s="12"/>
      <c r="K5" s="23"/>
      <c r="L5" s="9"/>
      <c r="N5" s="15"/>
    </row>
    <row r="6" spans="1:15" x14ac:dyDescent="0.35">
      <c r="A6" s="3"/>
      <c r="B6" s="3"/>
      <c r="C6" s="3"/>
      <c r="D6" s="3"/>
      <c r="E6" s="13"/>
      <c r="F6" s="6"/>
      <c r="G6" s="14"/>
      <c r="H6" s="13"/>
      <c r="J6" s="13"/>
      <c r="K6" s="24"/>
      <c r="L6" s="6"/>
      <c r="N6" s="14"/>
    </row>
    <row r="7" spans="1:15" ht="15.5" x14ac:dyDescent="0.45">
      <c r="A7" s="3"/>
      <c r="B7" s="3"/>
      <c r="C7" s="27" t="s">
        <v>62</v>
      </c>
      <c r="D7" s="27"/>
      <c r="E7" s="28"/>
      <c r="F7" s="29"/>
      <c r="G7" s="30"/>
      <c r="H7" s="28"/>
      <c r="I7" s="31"/>
      <c r="J7" s="31"/>
      <c r="K7" s="32"/>
      <c r="L7" s="29"/>
      <c r="M7" s="31"/>
      <c r="N7" s="30"/>
      <c r="O7" s="31"/>
    </row>
    <row r="8" spans="1:15" ht="15.5" x14ac:dyDescent="0.45">
      <c r="A8" s="3"/>
      <c r="B8" s="3"/>
      <c r="C8" s="27"/>
      <c r="D8" s="27" t="s">
        <v>61</v>
      </c>
      <c r="E8" s="28"/>
      <c r="F8" s="29"/>
      <c r="G8" s="30"/>
      <c r="H8" s="28"/>
      <c r="I8" s="31"/>
      <c r="J8" s="27" t="s">
        <v>62</v>
      </c>
      <c r="K8" s="32"/>
      <c r="L8" s="29"/>
      <c r="M8" s="31"/>
      <c r="N8" s="30"/>
      <c r="O8" s="31"/>
    </row>
    <row r="9" spans="1:15" ht="33" customHeight="1" x14ac:dyDescent="0.45">
      <c r="A9" s="3"/>
      <c r="B9" s="3"/>
      <c r="C9" s="27"/>
      <c r="D9" s="27"/>
      <c r="E9" s="28" t="s">
        <v>60</v>
      </c>
      <c r="F9" s="29"/>
      <c r="G9" s="33">
        <v>8280</v>
      </c>
      <c r="H9" s="34"/>
      <c r="I9" s="107" t="s">
        <v>105</v>
      </c>
      <c r="J9" s="34"/>
      <c r="K9" s="36">
        <v>5600</v>
      </c>
      <c r="L9" s="37"/>
      <c r="M9" s="38"/>
      <c r="N9" s="33">
        <v>9680</v>
      </c>
      <c r="O9" s="28"/>
    </row>
    <row r="10" spans="1:15" ht="22.5" customHeight="1" x14ac:dyDescent="0.45">
      <c r="A10" s="3"/>
      <c r="B10" s="3"/>
      <c r="C10" s="27"/>
      <c r="D10" s="39" t="s">
        <v>59</v>
      </c>
      <c r="E10" s="40"/>
      <c r="F10" s="41"/>
      <c r="G10" s="42">
        <f>SUM(G9)</f>
        <v>8280</v>
      </c>
      <c r="H10" s="43"/>
      <c r="I10" s="108"/>
      <c r="J10" s="43"/>
      <c r="K10" s="44">
        <f>SUM(K9)</f>
        <v>5600</v>
      </c>
      <c r="L10" s="45"/>
      <c r="M10" s="38"/>
      <c r="N10" s="42">
        <f>SUM(N9)</f>
        <v>9680</v>
      </c>
      <c r="O10" s="40"/>
    </row>
    <row r="11" spans="1:15" ht="15.5" x14ac:dyDescent="0.45">
      <c r="A11" s="3"/>
      <c r="B11" s="3"/>
      <c r="C11" s="27"/>
      <c r="D11" s="27" t="s">
        <v>58</v>
      </c>
      <c r="E11" s="28"/>
      <c r="F11" s="29"/>
      <c r="G11" s="46"/>
      <c r="H11" s="34"/>
      <c r="I11" s="108"/>
      <c r="J11" s="34"/>
      <c r="K11" s="47"/>
      <c r="L11" s="37"/>
      <c r="M11" s="38"/>
      <c r="N11" s="46"/>
      <c r="O11" s="28"/>
    </row>
    <row r="12" spans="1:15" ht="32.25" customHeight="1" x14ac:dyDescent="0.45">
      <c r="A12" s="3"/>
      <c r="B12" s="3"/>
      <c r="C12" s="27"/>
      <c r="D12" s="27"/>
      <c r="E12" s="28" t="s">
        <v>57</v>
      </c>
      <c r="F12" s="29"/>
      <c r="G12" s="46">
        <v>918</v>
      </c>
      <c r="H12" s="48"/>
      <c r="I12" s="107" t="s">
        <v>114</v>
      </c>
      <c r="J12" s="48"/>
      <c r="K12" s="47">
        <v>0</v>
      </c>
      <c r="L12" s="37"/>
      <c r="M12" s="38"/>
      <c r="N12" s="46">
        <v>810</v>
      </c>
      <c r="O12" s="49"/>
    </row>
    <row r="13" spans="1:15" ht="15.5" x14ac:dyDescent="0.45">
      <c r="A13" s="3"/>
      <c r="B13" s="3"/>
      <c r="C13" s="27"/>
      <c r="D13" s="27"/>
      <c r="E13" s="28" t="s">
        <v>56</v>
      </c>
      <c r="F13" s="29"/>
      <c r="G13" s="46">
        <v>639</v>
      </c>
      <c r="H13" s="48"/>
      <c r="I13" s="108" t="s">
        <v>120</v>
      </c>
      <c r="J13" s="48"/>
      <c r="K13" s="47">
        <v>0</v>
      </c>
      <c r="L13" s="37"/>
      <c r="M13" s="38"/>
      <c r="N13" s="46">
        <v>504</v>
      </c>
      <c r="O13" s="49"/>
    </row>
    <row r="14" spans="1:15" ht="15.5" x14ac:dyDescent="0.45">
      <c r="A14" s="3"/>
      <c r="B14" s="3"/>
      <c r="C14" s="27"/>
      <c r="D14" s="27"/>
      <c r="E14" s="28" t="s">
        <v>55</v>
      </c>
      <c r="F14" s="29"/>
      <c r="G14" s="46">
        <v>450</v>
      </c>
      <c r="H14" s="48"/>
      <c r="I14" s="108" t="s">
        <v>121</v>
      </c>
      <c r="J14" s="48"/>
      <c r="K14" s="47">
        <v>0</v>
      </c>
      <c r="L14" s="37"/>
      <c r="M14" s="38"/>
      <c r="N14" s="46">
        <v>360</v>
      </c>
      <c r="O14" s="49"/>
    </row>
    <row r="15" spans="1:15" ht="15.5" x14ac:dyDescent="0.45">
      <c r="A15" s="3"/>
      <c r="B15" s="3"/>
      <c r="C15" s="27"/>
      <c r="D15" s="27"/>
      <c r="E15" s="28" t="s">
        <v>54</v>
      </c>
      <c r="F15" s="29"/>
      <c r="G15" s="46">
        <v>204</v>
      </c>
      <c r="H15" s="48"/>
      <c r="I15" s="108" t="s">
        <v>71</v>
      </c>
      <c r="J15" s="48"/>
      <c r="K15" s="47">
        <v>0</v>
      </c>
      <c r="L15" s="37"/>
      <c r="M15" s="38"/>
      <c r="N15" s="46">
        <v>180</v>
      </c>
      <c r="O15" s="49"/>
    </row>
    <row r="16" spans="1:15" ht="15.5" x14ac:dyDescent="0.45">
      <c r="A16" s="3"/>
      <c r="B16" s="3"/>
      <c r="C16" s="27"/>
      <c r="D16" s="27"/>
      <c r="E16" s="28" t="s">
        <v>53</v>
      </c>
      <c r="F16" s="29"/>
      <c r="G16" s="46">
        <v>142</v>
      </c>
      <c r="H16" s="48"/>
      <c r="I16" s="108" t="s">
        <v>71</v>
      </c>
      <c r="J16" s="48"/>
      <c r="K16" s="47">
        <v>0</v>
      </c>
      <c r="L16" s="37"/>
      <c r="M16" s="38"/>
      <c r="N16" s="46">
        <v>112</v>
      </c>
      <c r="O16" s="49"/>
    </row>
    <row r="17" spans="1:15" ht="15.5" x14ac:dyDescent="0.45">
      <c r="A17" s="3"/>
      <c r="B17" s="3"/>
      <c r="C17" s="27"/>
      <c r="D17" s="27"/>
      <c r="E17" s="28" t="s">
        <v>52</v>
      </c>
      <c r="F17" s="29"/>
      <c r="G17" s="46">
        <v>100</v>
      </c>
      <c r="H17" s="48"/>
      <c r="I17" s="108" t="s">
        <v>71</v>
      </c>
      <c r="J17" s="48"/>
      <c r="K17" s="47">
        <v>0</v>
      </c>
      <c r="L17" s="37"/>
      <c r="M17" s="38"/>
      <c r="N17" s="46">
        <v>80</v>
      </c>
      <c r="O17" s="49"/>
    </row>
    <row r="18" spans="1:15" ht="15.5" x14ac:dyDescent="0.45">
      <c r="A18" s="3"/>
      <c r="B18" s="3"/>
      <c r="C18" s="27"/>
      <c r="D18" s="27"/>
      <c r="E18" s="28" t="s">
        <v>51</v>
      </c>
      <c r="F18" s="29"/>
      <c r="G18" s="46">
        <v>1500</v>
      </c>
      <c r="H18" s="48"/>
      <c r="I18" s="108" t="s">
        <v>122</v>
      </c>
      <c r="J18" s="48"/>
      <c r="K18" s="47">
        <v>0</v>
      </c>
      <c r="L18" s="37"/>
      <c r="M18" s="38"/>
      <c r="N18" s="46">
        <v>1200</v>
      </c>
      <c r="O18" s="49"/>
    </row>
    <row r="19" spans="1:15" ht="29.25" customHeight="1" x14ac:dyDescent="0.45">
      <c r="A19" s="3"/>
      <c r="B19" s="3"/>
      <c r="C19" s="27"/>
      <c r="D19" s="27"/>
      <c r="E19" s="123" t="s">
        <v>50</v>
      </c>
      <c r="F19" s="29"/>
      <c r="G19" s="122">
        <v>3393</v>
      </c>
      <c r="H19" s="48"/>
      <c r="I19" s="107" t="s">
        <v>123</v>
      </c>
      <c r="J19" s="48"/>
      <c r="K19" s="47">
        <v>0</v>
      </c>
      <c r="L19" s="37"/>
      <c r="M19" s="38"/>
      <c r="N19" s="46">
        <v>3552</v>
      </c>
      <c r="O19" s="49"/>
    </row>
    <row r="20" spans="1:15" ht="15.5" x14ac:dyDescent="0.45">
      <c r="A20" s="3"/>
      <c r="B20" s="3"/>
      <c r="C20" s="27"/>
      <c r="D20" s="27"/>
      <c r="E20" s="28" t="s">
        <v>49</v>
      </c>
      <c r="F20" s="29"/>
      <c r="G20" s="33"/>
      <c r="H20" s="34"/>
      <c r="I20" s="108"/>
      <c r="J20" s="34"/>
      <c r="K20" s="36"/>
      <c r="L20" s="37"/>
      <c r="M20" s="38"/>
      <c r="N20" s="33"/>
      <c r="O20" s="28"/>
    </row>
    <row r="21" spans="1:15" ht="15.5" x14ac:dyDescent="0.45">
      <c r="A21" s="3"/>
      <c r="B21" s="3"/>
      <c r="C21" s="27"/>
      <c r="D21" s="39" t="s">
        <v>48</v>
      </c>
      <c r="E21" s="40"/>
      <c r="F21" s="41"/>
      <c r="G21" s="42">
        <f>SUM(G12:G20)</f>
        <v>7346</v>
      </c>
      <c r="H21" s="43"/>
      <c r="I21" s="108"/>
      <c r="J21" s="43"/>
      <c r="K21" s="44">
        <f>SUM(K12:K20)</f>
        <v>0</v>
      </c>
      <c r="L21" s="45"/>
      <c r="M21" s="38"/>
      <c r="N21" s="42">
        <f>SUM(N12:N20)</f>
        <v>6798</v>
      </c>
      <c r="O21" s="40"/>
    </row>
    <row r="22" spans="1:15" ht="17" x14ac:dyDescent="0.5">
      <c r="C22" s="50"/>
      <c r="D22" s="50"/>
      <c r="E22" s="50"/>
      <c r="F22" s="29"/>
      <c r="G22" s="33"/>
      <c r="H22" s="34"/>
      <c r="I22" s="108"/>
      <c r="J22" s="34"/>
      <c r="K22" s="36"/>
      <c r="L22" s="37"/>
      <c r="M22" s="38"/>
      <c r="N22" s="33"/>
      <c r="O22" s="28"/>
    </row>
    <row r="23" spans="1:15" ht="15.5" x14ac:dyDescent="0.45">
      <c r="A23" s="16"/>
      <c r="B23" s="17"/>
      <c r="C23" s="29"/>
      <c r="D23" s="33"/>
      <c r="E23" s="34"/>
      <c r="F23" s="29"/>
      <c r="G23" s="46"/>
      <c r="H23" s="34"/>
      <c r="I23" s="108"/>
      <c r="J23" s="34"/>
      <c r="K23" s="47"/>
      <c r="L23" s="37"/>
      <c r="M23" s="38"/>
      <c r="N23" s="46"/>
      <c r="O23" s="28"/>
    </row>
    <row r="24" spans="1:15" ht="15.5" x14ac:dyDescent="0.45">
      <c r="A24" s="3"/>
      <c r="B24" s="3"/>
      <c r="C24" s="27"/>
      <c r="D24" s="27" t="s">
        <v>47</v>
      </c>
      <c r="E24" s="28"/>
      <c r="F24" s="29"/>
      <c r="G24" s="46">
        <v>70</v>
      </c>
      <c r="H24" s="34"/>
      <c r="I24" s="108"/>
      <c r="J24" s="34"/>
      <c r="K24" s="47">
        <v>66</v>
      </c>
      <c r="L24" s="37"/>
      <c r="M24" s="38"/>
      <c r="N24" s="46">
        <v>70</v>
      </c>
      <c r="O24" s="28"/>
    </row>
    <row r="25" spans="1:15" ht="15.5" x14ac:dyDescent="0.45">
      <c r="A25" s="3"/>
      <c r="B25" s="3"/>
      <c r="C25" s="27"/>
      <c r="D25" s="27" t="s">
        <v>46</v>
      </c>
      <c r="E25" s="28"/>
      <c r="F25" s="29"/>
      <c r="G25" s="46">
        <v>44358</v>
      </c>
      <c r="H25" s="34"/>
      <c r="I25" s="108"/>
      <c r="J25" s="34"/>
      <c r="K25" s="51">
        <v>18939</v>
      </c>
      <c r="L25" s="37"/>
      <c r="M25" s="38"/>
      <c r="N25" s="46">
        <v>44584</v>
      </c>
      <c r="O25" s="28"/>
    </row>
    <row r="26" spans="1:15" ht="15.5" x14ac:dyDescent="0.45">
      <c r="A26" s="3"/>
      <c r="B26" s="3"/>
      <c r="C26" s="27"/>
      <c r="D26" s="52" t="s">
        <v>45</v>
      </c>
      <c r="E26" s="28"/>
      <c r="F26" s="29"/>
      <c r="G26" s="46">
        <v>0</v>
      </c>
      <c r="H26" s="34"/>
      <c r="I26" s="108"/>
      <c r="J26" s="34"/>
      <c r="K26" s="47">
        <v>0</v>
      </c>
      <c r="L26" s="37"/>
      <c r="M26" s="38"/>
      <c r="N26" s="46"/>
      <c r="O26" s="28"/>
    </row>
    <row r="27" spans="1:15" ht="15.5" x14ac:dyDescent="0.45">
      <c r="A27" s="3"/>
      <c r="B27" s="3"/>
      <c r="C27" s="27"/>
      <c r="D27" s="27" t="s">
        <v>44</v>
      </c>
      <c r="E27" s="28"/>
      <c r="F27" s="29"/>
      <c r="G27" s="46">
        <v>0</v>
      </c>
      <c r="H27" s="34"/>
      <c r="I27" s="108"/>
      <c r="J27" s="34"/>
      <c r="K27" s="36">
        <v>457</v>
      </c>
      <c r="L27" s="37"/>
      <c r="M27" s="38"/>
      <c r="N27" s="46">
        <v>0</v>
      </c>
      <c r="O27" s="28"/>
    </row>
    <row r="28" spans="1:15" ht="15.5" x14ac:dyDescent="0.45">
      <c r="A28" s="3"/>
      <c r="B28" s="3"/>
      <c r="C28" s="27"/>
      <c r="D28" s="39" t="s">
        <v>43</v>
      </c>
      <c r="E28" s="40"/>
      <c r="F28" s="41"/>
      <c r="G28" s="42">
        <f>SUM(G24:G27)</f>
        <v>44428</v>
      </c>
      <c r="H28" s="43"/>
      <c r="I28" s="108"/>
      <c r="J28" s="43"/>
      <c r="K28" s="44">
        <f>SUM(K24:K27)</f>
        <v>19462</v>
      </c>
      <c r="L28" s="45"/>
      <c r="M28" s="38"/>
      <c r="N28" s="42">
        <f>SUM(N24:N27)</f>
        <v>44654</v>
      </c>
      <c r="O28" s="40"/>
    </row>
    <row r="29" spans="1:15" ht="15.5" x14ac:dyDescent="0.45">
      <c r="A29" s="3"/>
      <c r="B29" s="3"/>
      <c r="C29" s="27"/>
      <c r="D29" s="27"/>
      <c r="E29" s="28"/>
      <c r="F29" s="29"/>
      <c r="G29" s="46"/>
      <c r="H29" s="34"/>
      <c r="I29" s="108"/>
      <c r="J29" s="34"/>
      <c r="K29" s="47"/>
      <c r="L29" s="37"/>
      <c r="M29" s="38"/>
      <c r="N29" s="46"/>
      <c r="O29" s="28"/>
    </row>
    <row r="30" spans="1:15" ht="16" thickBot="1" x14ac:dyDescent="0.5">
      <c r="A30" s="3"/>
      <c r="B30" s="3"/>
      <c r="C30" s="27" t="s">
        <v>42</v>
      </c>
      <c r="D30" s="53"/>
      <c r="E30" s="54"/>
      <c r="F30" s="55"/>
      <c r="G30" s="56">
        <f>G28+I33+G21+G10</f>
        <v>60054</v>
      </c>
      <c r="H30" s="57"/>
      <c r="I30" s="108"/>
      <c r="J30" s="57"/>
      <c r="K30" s="58">
        <f>K28+K21+K10</f>
        <v>25062</v>
      </c>
      <c r="L30" s="59"/>
      <c r="M30" s="38"/>
      <c r="N30" s="56">
        <f>N28+N21+N10</f>
        <v>61132</v>
      </c>
      <c r="O30" s="54"/>
    </row>
    <row r="31" spans="1:15" ht="16" thickTop="1" x14ac:dyDescent="0.45">
      <c r="A31" s="3"/>
      <c r="B31" s="3"/>
      <c r="C31" s="27"/>
      <c r="D31" s="27"/>
      <c r="E31" s="28"/>
      <c r="F31" s="29"/>
      <c r="G31" s="33"/>
      <c r="H31" s="34"/>
      <c r="I31" s="108"/>
      <c r="J31" s="34"/>
      <c r="K31" s="36"/>
      <c r="L31" s="37"/>
      <c r="M31" s="38"/>
      <c r="N31" s="33"/>
      <c r="O31" s="28"/>
    </row>
    <row r="32" spans="1:15" ht="15.5" x14ac:dyDescent="0.45">
      <c r="A32" s="3"/>
      <c r="B32" s="3"/>
      <c r="C32" s="27"/>
      <c r="D32" s="27"/>
      <c r="E32" s="28"/>
      <c r="F32" s="29"/>
      <c r="G32" s="33"/>
      <c r="H32" s="34"/>
      <c r="I32" s="115" t="s">
        <v>86</v>
      </c>
      <c r="J32" s="34"/>
      <c r="K32" s="36"/>
      <c r="L32" s="37"/>
      <c r="M32" s="38"/>
      <c r="N32" s="33"/>
      <c r="O32" s="28"/>
    </row>
    <row r="33" spans="1:15" ht="15.5" x14ac:dyDescent="0.45">
      <c r="A33" s="3"/>
      <c r="B33" s="3"/>
      <c r="C33" s="27"/>
      <c r="D33" s="27"/>
      <c r="E33" s="28"/>
      <c r="F33" s="29"/>
      <c r="G33" s="33"/>
      <c r="H33" s="34"/>
      <c r="I33" s="108"/>
      <c r="J33" s="34"/>
      <c r="K33" s="36"/>
      <c r="L33" s="37"/>
      <c r="M33" s="38"/>
      <c r="N33" s="33"/>
      <c r="O33" s="28"/>
    </row>
    <row r="34" spans="1:15" ht="15.5" x14ac:dyDescent="0.45">
      <c r="A34" s="3"/>
      <c r="B34" s="3"/>
      <c r="C34" s="27"/>
      <c r="D34" s="27"/>
      <c r="E34" s="28"/>
      <c r="F34" s="29"/>
      <c r="G34" s="33"/>
      <c r="H34" s="34"/>
      <c r="I34" s="108"/>
      <c r="J34" s="34"/>
      <c r="K34" s="36"/>
      <c r="L34" s="37"/>
      <c r="M34" s="38"/>
      <c r="N34" s="33"/>
      <c r="O34" s="28"/>
    </row>
    <row r="35" spans="1:15" ht="15.5" x14ac:dyDescent="0.45">
      <c r="A35" s="3"/>
      <c r="B35" s="3"/>
      <c r="C35" s="27" t="s">
        <v>41</v>
      </c>
      <c r="D35" s="27"/>
      <c r="E35" s="28"/>
      <c r="F35" s="29"/>
      <c r="G35" s="46"/>
      <c r="H35" s="34"/>
      <c r="I35" s="108"/>
      <c r="J35" s="34"/>
      <c r="K35" s="47"/>
      <c r="L35" s="37"/>
      <c r="M35" s="38"/>
      <c r="N35" s="46"/>
      <c r="O35" s="28"/>
    </row>
    <row r="36" spans="1:15" ht="15.5" x14ac:dyDescent="0.45">
      <c r="A36" s="3"/>
      <c r="B36" s="3"/>
      <c r="C36" s="27"/>
      <c r="D36" s="27" t="s">
        <v>40</v>
      </c>
      <c r="E36" s="28"/>
      <c r="F36" s="29"/>
      <c r="G36" s="46"/>
      <c r="H36" s="34"/>
      <c r="I36" s="108"/>
      <c r="J36" s="34"/>
      <c r="K36" s="47"/>
      <c r="L36" s="37"/>
      <c r="M36" s="38"/>
      <c r="N36" s="46"/>
      <c r="O36" s="28"/>
    </row>
    <row r="37" spans="1:15" ht="13.5" customHeight="1" x14ac:dyDescent="0.45">
      <c r="A37" s="3"/>
      <c r="B37" s="3"/>
      <c r="C37" s="27"/>
      <c r="D37" s="27"/>
      <c r="E37" s="28"/>
      <c r="F37" s="29"/>
      <c r="G37" s="46"/>
      <c r="H37" s="34"/>
      <c r="I37" s="109"/>
      <c r="J37" s="34"/>
      <c r="K37" s="47"/>
      <c r="L37" s="37"/>
      <c r="M37" s="38"/>
      <c r="N37" s="46"/>
      <c r="O37" s="28"/>
    </row>
    <row r="38" spans="1:15" ht="14.25" customHeight="1" x14ac:dyDescent="0.45">
      <c r="A38" s="3"/>
      <c r="B38" s="3"/>
      <c r="C38" s="27"/>
      <c r="D38" s="27"/>
      <c r="E38" s="28" t="s">
        <v>39</v>
      </c>
      <c r="F38" s="29"/>
      <c r="G38" s="46">
        <v>10000</v>
      </c>
      <c r="H38" s="34"/>
      <c r="I38" s="110" t="s">
        <v>106</v>
      </c>
      <c r="J38" s="34"/>
      <c r="K38" s="61">
        <v>7602</v>
      </c>
      <c r="L38" s="37"/>
      <c r="M38" s="38"/>
      <c r="N38" s="46">
        <v>20830</v>
      </c>
      <c r="O38" s="28"/>
    </row>
    <row r="39" spans="1:15" ht="15.5" x14ac:dyDescent="0.45">
      <c r="A39" s="3"/>
      <c r="B39" s="3"/>
      <c r="C39" s="27"/>
      <c r="D39" s="27"/>
      <c r="E39" s="28" t="s">
        <v>18</v>
      </c>
      <c r="F39" s="29"/>
      <c r="G39" s="46">
        <v>800</v>
      </c>
      <c r="H39" s="34"/>
      <c r="I39" s="110" t="s">
        <v>74</v>
      </c>
      <c r="J39" s="34"/>
      <c r="K39" s="51">
        <v>90</v>
      </c>
      <c r="L39" s="37"/>
      <c r="M39" s="38"/>
      <c r="N39" s="46">
        <v>800</v>
      </c>
      <c r="O39" s="28"/>
    </row>
    <row r="40" spans="1:15" ht="15.5" x14ac:dyDescent="0.45">
      <c r="A40" s="3"/>
      <c r="B40" s="3"/>
      <c r="C40" s="27"/>
      <c r="D40" s="27"/>
      <c r="E40" s="28" t="s">
        <v>38</v>
      </c>
      <c r="F40" s="29"/>
      <c r="G40" s="46">
        <v>2700</v>
      </c>
      <c r="H40" s="34"/>
      <c r="I40" s="110" t="s">
        <v>107</v>
      </c>
      <c r="J40" s="34"/>
      <c r="K40" s="61">
        <v>4503</v>
      </c>
      <c r="L40" s="37"/>
      <c r="M40" s="38"/>
      <c r="N40" s="46">
        <v>2500</v>
      </c>
      <c r="O40" s="28"/>
    </row>
    <row r="41" spans="1:15" ht="15.5" x14ac:dyDescent="0.45">
      <c r="A41" s="3"/>
      <c r="B41" s="3"/>
      <c r="C41" s="27"/>
      <c r="D41" s="27" t="s">
        <v>37</v>
      </c>
      <c r="E41" s="28"/>
      <c r="F41" s="41"/>
      <c r="G41" s="42">
        <f>SUM(G38:G40)</f>
        <v>13500</v>
      </c>
      <c r="H41" s="34"/>
      <c r="I41" s="107"/>
      <c r="J41" s="34"/>
      <c r="K41" s="44">
        <f>SUM(K38:K40)</f>
        <v>12195</v>
      </c>
      <c r="L41" s="45"/>
      <c r="M41" s="38"/>
      <c r="N41" s="42">
        <f>SUM(N38:N40)</f>
        <v>24130</v>
      </c>
      <c r="O41" s="28"/>
    </row>
    <row r="42" spans="1:15" ht="15.5" x14ac:dyDescent="0.45">
      <c r="A42" s="3"/>
      <c r="B42" s="3"/>
      <c r="C42" s="27"/>
      <c r="D42" s="27"/>
      <c r="E42" s="28"/>
      <c r="F42" s="29"/>
      <c r="G42" s="33"/>
      <c r="H42" s="34"/>
      <c r="I42" s="108"/>
      <c r="J42" s="34"/>
      <c r="K42" s="36"/>
      <c r="L42" s="37"/>
      <c r="M42" s="38"/>
      <c r="N42" s="33"/>
      <c r="O42" s="28"/>
    </row>
    <row r="43" spans="1:15" ht="15.5" x14ac:dyDescent="0.45">
      <c r="A43" s="3"/>
      <c r="B43" s="3"/>
      <c r="C43" s="27"/>
      <c r="D43" s="27" t="s">
        <v>36</v>
      </c>
      <c r="E43" s="28"/>
      <c r="F43" s="29"/>
      <c r="G43" s="46"/>
      <c r="H43" s="34"/>
      <c r="I43" s="108"/>
      <c r="J43" s="34"/>
      <c r="K43" s="47"/>
      <c r="L43" s="37"/>
      <c r="M43" s="38"/>
      <c r="N43" s="46"/>
      <c r="O43" s="28"/>
    </row>
    <row r="44" spans="1:15" ht="15.5" x14ac:dyDescent="0.45">
      <c r="A44" s="3"/>
      <c r="B44" s="3"/>
      <c r="C44" s="27"/>
      <c r="D44" s="27"/>
      <c r="E44" s="28" t="s">
        <v>18</v>
      </c>
      <c r="F44" s="29"/>
      <c r="G44" s="46">
        <v>150</v>
      </c>
      <c r="H44" s="34"/>
      <c r="I44" s="108" t="s">
        <v>83</v>
      </c>
      <c r="J44" s="34"/>
      <c r="K44" s="62">
        <v>0</v>
      </c>
      <c r="L44" s="37"/>
      <c r="M44" s="38"/>
      <c r="N44" s="46">
        <v>150</v>
      </c>
      <c r="O44" s="28"/>
    </row>
    <row r="45" spans="1:15" ht="15.5" x14ac:dyDescent="0.45">
      <c r="A45" s="3"/>
      <c r="B45" s="3"/>
      <c r="C45" s="27"/>
      <c r="D45" s="27"/>
      <c r="E45" s="28" t="s">
        <v>35</v>
      </c>
      <c r="F45" s="29"/>
      <c r="G45" s="46">
        <v>3000</v>
      </c>
      <c r="H45" s="34"/>
      <c r="I45" s="108" t="s">
        <v>115</v>
      </c>
      <c r="J45" s="34"/>
      <c r="K45" s="62">
        <v>0</v>
      </c>
      <c r="L45" s="37"/>
      <c r="M45" s="38"/>
      <c r="N45" s="46">
        <v>2500</v>
      </c>
      <c r="O45" s="28"/>
    </row>
    <row r="46" spans="1:15" ht="15.5" x14ac:dyDescent="0.45">
      <c r="A46" s="3"/>
      <c r="B46" s="3"/>
      <c r="C46" s="27"/>
      <c r="D46" s="27"/>
      <c r="E46" s="28" t="s">
        <v>116</v>
      </c>
      <c r="F46" s="29"/>
      <c r="G46" s="46">
        <v>2040</v>
      </c>
      <c r="H46" s="34"/>
      <c r="I46" s="108" t="s">
        <v>115</v>
      </c>
      <c r="J46" s="34"/>
      <c r="K46" s="62">
        <v>0</v>
      </c>
      <c r="L46" s="37"/>
      <c r="M46" s="38"/>
      <c r="N46" s="46">
        <v>1700</v>
      </c>
      <c r="O46" s="28"/>
    </row>
    <row r="47" spans="1:15" ht="15.5" x14ac:dyDescent="0.45">
      <c r="A47" s="3"/>
      <c r="B47" s="3"/>
      <c r="C47" s="27"/>
      <c r="D47" s="27"/>
      <c r="E47" s="28" t="s">
        <v>34</v>
      </c>
      <c r="F47" s="29"/>
      <c r="G47" s="46">
        <v>4047</v>
      </c>
      <c r="H47" s="34"/>
      <c r="I47" s="110" t="s">
        <v>126</v>
      </c>
      <c r="J47" s="34"/>
      <c r="K47" s="62">
        <v>0</v>
      </c>
      <c r="L47" s="37"/>
      <c r="M47" s="38"/>
      <c r="N47" s="46">
        <v>2800</v>
      </c>
      <c r="O47" s="28"/>
    </row>
    <row r="48" spans="1:15" ht="27" customHeight="1" x14ac:dyDescent="0.45">
      <c r="A48" s="3"/>
      <c r="B48" s="3"/>
      <c r="C48" s="27"/>
      <c r="D48" s="27"/>
      <c r="E48" s="28" t="s">
        <v>33</v>
      </c>
      <c r="F48" s="29"/>
      <c r="G48" s="46">
        <v>950</v>
      </c>
      <c r="H48" s="34"/>
      <c r="I48" s="107" t="s">
        <v>117</v>
      </c>
      <c r="J48" s="34"/>
      <c r="K48" s="62">
        <v>0</v>
      </c>
      <c r="L48" s="37"/>
      <c r="M48" s="38"/>
      <c r="N48" s="46">
        <v>1200</v>
      </c>
      <c r="O48" s="28"/>
    </row>
    <row r="49" spans="1:18" ht="28.5" customHeight="1" x14ac:dyDescent="0.45">
      <c r="A49" s="3"/>
      <c r="B49" s="3"/>
      <c r="C49" s="27"/>
      <c r="D49" s="27"/>
      <c r="E49" s="28" t="s">
        <v>32</v>
      </c>
      <c r="F49" s="29"/>
      <c r="G49" s="46">
        <v>5814</v>
      </c>
      <c r="H49" s="34"/>
      <c r="I49" s="107" t="s">
        <v>118</v>
      </c>
      <c r="J49" s="34"/>
      <c r="K49" s="62">
        <v>0</v>
      </c>
      <c r="L49" s="37"/>
      <c r="M49" s="38"/>
      <c r="N49" s="46">
        <v>4500</v>
      </c>
      <c r="O49" s="28"/>
    </row>
    <row r="50" spans="1:18" ht="16.5" customHeight="1" x14ac:dyDescent="0.45">
      <c r="A50" s="3"/>
      <c r="B50" s="3"/>
      <c r="C50" s="27"/>
      <c r="D50" s="27"/>
      <c r="E50" s="28" t="s">
        <v>31</v>
      </c>
      <c r="F50" s="29"/>
      <c r="G50" s="46"/>
      <c r="H50" s="34"/>
      <c r="I50" s="110"/>
      <c r="J50" s="34"/>
      <c r="K50" s="63"/>
      <c r="L50" s="37"/>
      <c r="M50" s="38"/>
      <c r="N50" s="46"/>
      <c r="O50" s="28"/>
    </row>
    <row r="51" spans="1:18" ht="15.5" x14ac:dyDescent="0.45">
      <c r="A51" s="3"/>
      <c r="B51" s="3"/>
      <c r="C51" s="27"/>
      <c r="D51" s="39" t="s">
        <v>30</v>
      </c>
      <c r="E51" s="40"/>
      <c r="F51" s="41"/>
      <c r="G51" s="42">
        <f>SUM(G44:G50)</f>
        <v>16001</v>
      </c>
      <c r="H51" s="43"/>
      <c r="I51" s="108"/>
      <c r="J51" s="43"/>
      <c r="K51" s="64">
        <f>SUM(K44:K50)</f>
        <v>0</v>
      </c>
      <c r="L51" s="45"/>
      <c r="M51" s="38"/>
      <c r="N51" s="42">
        <f>SUM(N44:N50)</f>
        <v>12850</v>
      </c>
      <c r="O51" s="40"/>
    </row>
    <row r="52" spans="1:18" ht="15.5" x14ac:dyDescent="0.45">
      <c r="A52" s="3"/>
      <c r="B52" s="3"/>
      <c r="C52" s="27"/>
      <c r="D52" s="27"/>
      <c r="E52" s="28"/>
      <c r="F52" s="29"/>
      <c r="G52" s="33"/>
      <c r="H52" s="34"/>
      <c r="I52" s="108"/>
      <c r="J52" s="34"/>
      <c r="K52" s="36"/>
      <c r="L52" s="37"/>
      <c r="M52" s="38"/>
      <c r="N52" s="33"/>
      <c r="O52" s="28"/>
    </row>
    <row r="53" spans="1:18" ht="15.5" x14ac:dyDescent="0.45">
      <c r="A53" s="3"/>
      <c r="B53" s="3"/>
      <c r="C53" s="27"/>
      <c r="D53" s="27"/>
      <c r="E53" s="28"/>
      <c r="F53" s="29"/>
      <c r="G53" s="33"/>
      <c r="H53" s="34"/>
      <c r="I53" s="108"/>
      <c r="J53" s="34"/>
      <c r="K53" s="36"/>
      <c r="L53" s="37"/>
      <c r="M53" s="38"/>
      <c r="N53" s="33"/>
      <c r="O53" s="28"/>
    </row>
    <row r="54" spans="1:18" ht="15.5" x14ac:dyDescent="0.45">
      <c r="A54" s="3"/>
      <c r="B54" s="3"/>
      <c r="C54" s="27"/>
      <c r="D54" s="27" t="s">
        <v>66</v>
      </c>
      <c r="E54" s="28"/>
      <c r="F54" s="29"/>
      <c r="G54" s="46"/>
      <c r="H54" s="34"/>
      <c r="I54" s="108"/>
      <c r="J54" s="34"/>
      <c r="K54" s="47"/>
      <c r="L54" s="37"/>
      <c r="M54" s="38"/>
      <c r="N54" s="46"/>
      <c r="O54" s="28"/>
    </row>
    <row r="55" spans="1:18" ht="15.5" x14ac:dyDescent="0.45">
      <c r="A55" s="3"/>
      <c r="B55" s="3"/>
      <c r="C55" s="27"/>
      <c r="D55" s="27"/>
      <c r="E55" s="28" t="s">
        <v>29</v>
      </c>
      <c r="F55" s="29"/>
      <c r="G55" s="46">
        <v>3700</v>
      </c>
      <c r="H55" s="34"/>
      <c r="I55" s="108" t="s">
        <v>108</v>
      </c>
      <c r="J55" s="34"/>
      <c r="K55" s="51">
        <v>3902</v>
      </c>
      <c r="L55" s="37"/>
      <c r="M55" s="38"/>
      <c r="N55" s="46">
        <v>3816</v>
      </c>
      <c r="O55" s="28"/>
    </row>
    <row r="56" spans="1:18" ht="27" customHeight="1" x14ac:dyDescent="0.45">
      <c r="A56" s="3"/>
      <c r="B56" s="3"/>
      <c r="C56" s="27"/>
      <c r="D56" s="27"/>
      <c r="E56" s="121" t="s">
        <v>92</v>
      </c>
      <c r="F56" s="29"/>
      <c r="G56" s="122">
        <v>600</v>
      </c>
      <c r="H56" s="66"/>
      <c r="I56" s="107" t="s">
        <v>93</v>
      </c>
      <c r="J56" s="66"/>
      <c r="K56" s="62">
        <v>600</v>
      </c>
      <c r="L56" s="37"/>
      <c r="M56" s="38"/>
      <c r="N56" s="46">
        <v>600</v>
      </c>
      <c r="O56" s="65"/>
    </row>
    <row r="57" spans="1:18" ht="15.5" x14ac:dyDescent="0.45">
      <c r="C57" s="67"/>
      <c r="D57" s="67"/>
      <c r="E57" s="29"/>
      <c r="F57" s="29"/>
      <c r="G57" s="46"/>
      <c r="H57" s="37"/>
      <c r="I57" s="108"/>
      <c r="J57" s="37"/>
      <c r="K57" s="47"/>
      <c r="L57" s="37"/>
      <c r="M57" s="38"/>
      <c r="N57" s="46"/>
      <c r="O57" s="29"/>
    </row>
    <row r="58" spans="1:18" ht="15.5" x14ac:dyDescent="0.45">
      <c r="A58" s="3"/>
      <c r="B58" s="3"/>
      <c r="C58" s="27"/>
      <c r="D58" s="39" t="s">
        <v>28</v>
      </c>
      <c r="E58" s="40"/>
      <c r="F58" s="41"/>
      <c r="G58" s="42">
        <f>SUM(G55:G56)</f>
        <v>4300</v>
      </c>
      <c r="H58" s="43"/>
      <c r="I58" s="108"/>
      <c r="J58" s="43"/>
      <c r="K58" s="44">
        <f>SUM(K55:K56)</f>
        <v>4502</v>
      </c>
      <c r="L58" s="45"/>
      <c r="M58" s="38"/>
      <c r="N58" s="42">
        <f>SUM(N55:N56)</f>
        <v>4416</v>
      </c>
      <c r="O58" s="40"/>
    </row>
    <row r="59" spans="1:18" ht="15.5" x14ac:dyDescent="0.45">
      <c r="A59" s="3"/>
      <c r="B59" s="3"/>
      <c r="C59" s="27"/>
      <c r="D59" s="27"/>
      <c r="E59" s="28"/>
      <c r="F59" s="29"/>
      <c r="G59" s="33"/>
      <c r="H59" s="34"/>
      <c r="I59" s="108"/>
      <c r="J59" s="34"/>
      <c r="K59" s="36"/>
      <c r="L59" s="37"/>
      <c r="M59" s="38"/>
      <c r="N59" s="33"/>
      <c r="O59" s="28"/>
    </row>
    <row r="60" spans="1:18" ht="15.5" x14ac:dyDescent="0.45">
      <c r="A60" s="3"/>
      <c r="B60" s="3"/>
      <c r="C60" s="27"/>
      <c r="D60" s="27" t="s">
        <v>27</v>
      </c>
      <c r="E60" s="28"/>
      <c r="F60" s="29"/>
      <c r="G60" s="30"/>
      <c r="H60" s="28"/>
      <c r="I60" s="111"/>
      <c r="J60" s="28"/>
      <c r="K60" s="32"/>
      <c r="L60" s="29"/>
      <c r="M60" s="67"/>
      <c r="N60" s="30"/>
      <c r="O60" s="28"/>
    </row>
    <row r="61" spans="1:18" ht="15.5" x14ac:dyDescent="0.45">
      <c r="A61" s="3"/>
      <c r="B61" s="3"/>
      <c r="C61" s="27"/>
      <c r="D61" s="27"/>
      <c r="E61" s="28" t="s">
        <v>18</v>
      </c>
      <c r="F61" s="29"/>
      <c r="G61" s="46">
        <v>500</v>
      </c>
      <c r="H61" s="28"/>
      <c r="I61" s="112" t="s">
        <v>109</v>
      </c>
      <c r="J61" s="28"/>
      <c r="K61" s="32">
        <v>249</v>
      </c>
      <c r="L61" s="29"/>
      <c r="M61" s="67"/>
      <c r="N61" s="30">
        <v>500</v>
      </c>
      <c r="O61" s="28"/>
      <c r="R61" s="20"/>
    </row>
    <row r="62" spans="1:18" ht="15.5" x14ac:dyDescent="0.45">
      <c r="A62" s="3"/>
      <c r="B62" s="3"/>
      <c r="C62" s="27"/>
      <c r="D62" s="27"/>
      <c r="E62" s="28" t="s">
        <v>21</v>
      </c>
      <c r="F62" s="29"/>
      <c r="G62" s="46">
        <v>1000</v>
      </c>
      <c r="H62" s="28"/>
      <c r="I62" s="112" t="s">
        <v>67</v>
      </c>
      <c r="J62" s="28"/>
      <c r="K62" s="68">
        <v>0</v>
      </c>
      <c r="L62" s="29"/>
      <c r="M62" s="67"/>
      <c r="N62" s="30">
        <v>1000</v>
      </c>
      <c r="O62" s="28"/>
      <c r="R62" s="20"/>
    </row>
    <row r="63" spans="1:18" ht="15.5" x14ac:dyDescent="0.45">
      <c r="A63" s="3"/>
      <c r="B63" s="3"/>
      <c r="C63" s="27"/>
      <c r="D63" s="27"/>
      <c r="E63" s="28" t="s">
        <v>75</v>
      </c>
      <c r="F63" s="29"/>
      <c r="G63" s="46"/>
      <c r="H63" s="28"/>
      <c r="I63" s="113"/>
      <c r="J63" s="28"/>
      <c r="K63" s="68"/>
      <c r="L63" s="29"/>
      <c r="M63" s="67"/>
      <c r="N63" s="30"/>
      <c r="O63" s="28"/>
      <c r="R63" s="21"/>
    </row>
    <row r="64" spans="1:18" ht="15.5" x14ac:dyDescent="0.45">
      <c r="A64" s="3"/>
      <c r="B64" s="3"/>
      <c r="C64" s="27"/>
      <c r="D64" s="27"/>
      <c r="E64" s="28" t="s">
        <v>26</v>
      </c>
      <c r="F64" s="29"/>
      <c r="G64" s="46">
        <v>1000</v>
      </c>
      <c r="H64" s="28"/>
      <c r="I64" s="113"/>
      <c r="J64" s="28"/>
      <c r="K64" s="69">
        <v>310</v>
      </c>
      <c r="L64" s="29"/>
      <c r="M64" s="67"/>
      <c r="N64" s="30">
        <v>750</v>
      </c>
      <c r="O64" s="28"/>
    </row>
    <row r="65" spans="1:15" ht="15.5" x14ac:dyDescent="0.45">
      <c r="A65" s="3"/>
      <c r="B65" s="3"/>
      <c r="C65" s="27"/>
      <c r="D65" s="39" t="s">
        <v>25</v>
      </c>
      <c r="E65" s="40"/>
      <c r="F65" s="41"/>
      <c r="G65" s="42">
        <f>SUM(G61:G64)</f>
        <v>2500</v>
      </c>
      <c r="H65" s="40"/>
      <c r="I65" s="111"/>
      <c r="J65" s="40"/>
      <c r="K65" s="70">
        <f>SUM(K61:K64)</f>
        <v>559</v>
      </c>
      <c r="L65" s="41"/>
      <c r="M65" s="67"/>
      <c r="N65" s="71">
        <f>SUM(N61:N64)</f>
        <v>2250</v>
      </c>
      <c r="O65" s="40"/>
    </row>
    <row r="66" spans="1:15" ht="15.5" x14ac:dyDescent="0.45">
      <c r="A66" s="3"/>
      <c r="B66" s="3"/>
      <c r="C66" s="27"/>
      <c r="D66" s="27"/>
      <c r="E66" s="28"/>
      <c r="F66" s="29"/>
      <c r="G66" s="33"/>
      <c r="H66" s="28"/>
      <c r="I66" s="111"/>
      <c r="J66" s="28"/>
      <c r="K66" s="72"/>
      <c r="L66" s="29"/>
      <c r="M66" s="67"/>
      <c r="N66" s="73"/>
      <c r="O66" s="28"/>
    </row>
    <row r="67" spans="1:15" ht="15.5" x14ac:dyDescent="0.45">
      <c r="A67" s="3"/>
      <c r="B67" s="3"/>
      <c r="C67" s="27"/>
      <c r="D67" s="27"/>
      <c r="E67" s="28"/>
      <c r="F67" s="29"/>
      <c r="G67" s="33"/>
      <c r="H67" s="28"/>
      <c r="I67" s="116" t="s">
        <v>87</v>
      </c>
      <c r="J67" s="28"/>
      <c r="K67" s="72"/>
      <c r="L67" s="29"/>
      <c r="M67" s="67"/>
      <c r="N67" s="73"/>
      <c r="O67" s="28"/>
    </row>
    <row r="68" spans="1:15" ht="15.5" x14ac:dyDescent="0.45">
      <c r="A68" s="3"/>
      <c r="B68" s="3"/>
      <c r="C68" s="27"/>
      <c r="D68" s="27"/>
      <c r="E68" s="28"/>
      <c r="F68" s="29"/>
      <c r="G68" s="33"/>
      <c r="H68" s="28"/>
      <c r="I68" s="116"/>
      <c r="J68" s="28"/>
      <c r="K68" s="72"/>
      <c r="L68" s="29"/>
      <c r="M68" s="67"/>
      <c r="N68" s="73"/>
      <c r="O68" s="28"/>
    </row>
    <row r="69" spans="1:15" ht="15.5" x14ac:dyDescent="0.45">
      <c r="A69" s="3"/>
      <c r="B69" s="3"/>
      <c r="C69" s="27"/>
      <c r="D69" s="27" t="s">
        <v>24</v>
      </c>
      <c r="E69" s="28"/>
      <c r="F69" s="29"/>
      <c r="G69" s="46"/>
      <c r="H69" s="34"/>
      <c r="I69" s="108" t="s">
        <v>72</v>
      </c>
      <c r="J69" s="34"/>
      <c r="K69" s="47"/>
      <c r="L69" s="37"/>
      <c r="M69" s="38"/>
      <c r="N69" s="46"/>
      <c r="O69" s="28"/>
    </row>
    <row r="70" spans="1:15" ht="15.5" x14ac:dyDescent="0.45">
      <c r="A70" s="3"/>
      <c r="B70" s="3"/>
      <c r="C70" s="27"/>
      <c r="D70" s="27"/>
      <c r="E70" s="28" t="s">
        <v>18</v>
      </c>
      <c r="F70" s="29"/>
      <c r="G70" s="46"/>
      <c r="H70" s="34"/>
      <c r="I70" s="108"/>
      <c r="J70" s="34"/>
      <c r="K70" s="61">
        <v>0</v>
      </c>
      <c r="L70" s="37"/>
      <c r="M70" s="38"/>
      <c r="N70" s="46"/>
      <c r="O70" s="28"/>
    </row>
    <row r="71" spans="1:15" ht="15.5" x14ac:dyDescent="0.45">
      <c r="A71" s="3"/>
      <c r="B71" s="3"/>
      <c r="C71" s="27"/>
      <c r="D71" s="27"/>
      <c r="E71" s="28" t="s">
        <v>23</v>
      </c>
      <c r="F71" s="29"/>
      <c r="G71" s="46">
        <v>750</v>
      </c>
      <c r="H71" s="34"/>
      <c r="I71" s="108"/>
      <c r="J71" s="34"/>
      <c r="K71" s="61">
        <v>48</v>
      </c>
      <c r="L71" s="37"/>
      <c r="M71" s="38"/>
      <c r="N71" s="46">
        <v>750</v>
      </c>
      <c r="O71" s="28"/>
    </row>
    <row r="72" spans="1:15" ht="15.5" x14ac:dyDescent="0.45">
      <c r="A72" s="3"/>
      <c r="B72" s="3"/>
      <c r="C72" s="27"/>
      <c r="D72" s="27"/>
      <c r="E72" s="28" t="s">
        <v>22</v>
      </c>
      <c r="F72" s="29"/>
      <c r="G72" s="46">
        <v>500</v>
      </c>
      <c r="H72" s="34"/>
      <c r="I72" s="108"/>
      <c r="J72" s="34"/>
      <c r="K72" s="61"/>
      <c r="L72" s="37"/>
      <c r="M72" s="38"/>
      <c r="N72" s="46">
        <v>500</v>
      </c>
      <c r="O72" s="28"/>
    </row>
    <row r="73" spans="1:15" ht="15.5" x14ac:dyDescent="0.45">
      <c r="A73" s="3"/>
      <c r="B73" s="3"/>
      <c r="C73" s="27"/>
      <c r="D73" s="27"/>
      <c r="E73" s="28" t="s">
        <v>64</v>
      </c>
      <c r="F73" s="29"/>
      <c r="G73" s="46"/>
      <c r="H73" s="34"/>
      <c r="I73" s="108"/>
      <c r="J73" s="34"/>
      <c r="K73" s="61">
        <v>0</v>
      </c>
      <c r="L73" s="37"/>
      <c r="M73" s="38"/>
      <c r="N73" s="46"/>
      <c r="O73" s="28"/>
    </row>
    <row r="74" spans="1:15" ht="15.5" x14ac:dyDescent="0.45">
      <c r="A74" s="3"/>
      <c r="B74" s="3"/>
      <c r="C74" s="27"/>
      <c r="D74" s="27"/>
      <c r="E74" s="28" t="s">
        <v>21</v>
      </c>
      <c r="F74" s="29"/>
      <c r="G74" s="46">
        <v>750</v>
      </c>
      <c r="H74" s="34"/>
      <c r="I74" s="108"/>
      <c r="J74" s="34"/>
      <c r="K74" s="63">
        <v>0</v>
      </c>
      <c r="L74" s="37"/>
      <c r="M74" s="38"/>
      <c r="N74" s="46">
        <v>750</v>
      </c>
      <c r="O74" s="28"/>
    </row>
    <row r="75" spans="1:15" ht="15.5" x14ac:dyDescent="0.45">
      <c r="A75" s="3"/>
      <c r="B75" s="3"/>
      <c r="C75" s="27"/>
      <c r="D75" s="39" t="s">
        <v>20</v>
      </c>
      <c r="E75" s="40"/>
      <c r="F75" s="41"/>
      <c r="G75" s="42">
        <f>SUM(G70:G74)</f>
        <v>2000</v>
      </c>
      <c r="H75" s="43"/>
      <c r="I75" s="108"/>
      <c r="J75" s="43"/>
      <c r="K75" s="64">
        <f>SUM(K70:K74)</f>
        <v>48</v>
      </c>
      <c r="L75" s="45"/>
      <c r="M75" s="38"/>
      <c r="N75" s="42">
        <f>SUM(N70:N74)</f>
        <v>2000</v>
      </c>
      <c r="O75" s="40"/>
    </row>
    <row r="76" spans="1:15" ht="15.5" x14ac:dyDescent="0.45">
      <c r="A76" s="3"/>
      <c r="B76" s="3"/>
      <c r="C76" s="27"/>
      <c r="D76" s="27"/>
      <c r="E76" s="28"/>
      <c r="F76" s="29"/>
      <c r="G76" s="33"/>
      <c r="H76" s="34"/>
      <c r="I76" s="108"/>
      <c r="J76" s="34"/>
      <c r="K76" s="36"/>
      <c r="L76" s="37"/>
      <c r="M76" s="38"/>
      <c r="N76" s="33"/>
      <c r="O76" s="28"/>
    </row>
    <row r="77" spans="1:15" ht="15.5" x14ac:dyDescent="0.45">
      <c r="A77" s="3"/>
      <c r="B77" s="3"/>
      <c r="C77" s="27"/>
      <c r="D77" s="27" t="s">
        <v>19</v>
      </c>
      <c r="E77" s="28"/>
      <c r="F77" s="29"/>
      <c r="G77" s="46"/>
      <c r="H77" s="34"/>
      <c r="I77" s="108"/>
      <c r="J77" s="34"/>
      <c r="K77" s="47"/>
      <c r="L77" s="37"/>
      <c r="M77" s="38"/>
      <c r="N77" s="46"/>
      <c r="O77" s="28"/>
    </row>
    <row r="78" spans="1:15" ht="15.5" x14ac:dyDescent="0.45">
      <c r="A78" s="3"/>
      <c r="B78" s="3"/>
      <c r="C78" s="27"/>
      <c r="D78" s="27"/>
      <c r="E78" s="28" t="s">
        <v>18</v>
      </c>
      <c r="F78" s="29"/>
      <c r="G78" s="46">
        <v>0</v>
      </c>
      <c r="H78" s="34"/>
      <c r="I78" s="108"/>
      <c r="J78" s="34"/>
      <c r="K78" s="61">
        <v>0</v>
      </c>
      <c r="L78" s="37"/>
      <c r="M78" s="38"/>
      <c r="N78" s="46">
        <v>0</v>
      </c>
      <c r="O78" s="28"/>
    </row>
    <row r="79" spans="1:15" ht="24" customHeight="1" x14ac:dyDescent="0.45">
      <c r="A79" s="3"/>
      <c r="B79" s="3"/>
      <c r="C79" s="27"/>
      <c r="D79" s="27"/>
      <c r="E79" s="28" t="s">
        <v>100</v>
      </c>
      <c r="F79" s="29"/>
      <c r="G79" s="46">
        <v>5500</v>
      </c>
      <c r="H79" s="34"/>
      <c r="I79" s="107" t="s">
        <v>110</v>
      </c>
      <c r="J79" s="34"/>
      <c r="K79" s="51">
        <v>1695</v>
      </c>
      <c r="L79" s="37"/>
      <c r="M79" s="38"/>
      <c r="N79" s="46">
        <v>5500</v>
      </c>
      <c r="O79" s="28"/>
    </row>
    <row r="80" spans="1:15" ht="15.5" x14ac:dyDescent="0.45">
      <c r="A80" s="3"/>
      <c r="B80" s="3"/>
      <c r="C80" s="27"/>
      <c r="D80" s="27"/>
      <c r="E80" s="28" t="s">
        <v>101</v>
      </c>
      <c r="F80" s="29"/>
      <c r="G80" s="46">
        <v>2000</v>
      </c>
      <c r="H80" s="34"/>
      <c r="I80" s="108" t="s">
        <v>84</v>
      </c>
      <c r="J80" s="34"/>
      <c r="K80" s="51">
        <v>1009</v>
      </c>
      <c r="L80" s="37"/>
      <c r="M80" s="38"/>
      <c r="N80" s="46">
        <v>2000</v>
      </c>
      <c r="O80" s="28"/>
    </row>
    <row r="81" spans="1:15" ht="15.5" x14ac:dyDescent="0.45">
      <c r="C81" s="67"/>
      <c r="D81" s="67"/>
      <c r="E81" s="28" t="s">
        <v>64</v>
      </c>
      <c r="F81" s="29"/>
      <c r="G81" s="46">
        <v>0</v>
      </c>
      <c r="H81" s="37"/>
      <c r="I81" s="108"/>
      <c r="J81" s="37"/>
      <c r="K81" s="63">
        <v>0</v>
      </c>
      <c r="L81" s="37"/>
      <c r="M81" s="38"/>
      <c r="N81" s="46">
        <v>0</v>
      </c>
      <c r="O81" s="29"/>
    </row>
    <row r="82" spans="1:15" ht="15.5" x14ac:dyDescent="0.45">
      <c r="A82" s="3"/>
      <c r="B82" s="3"/>
      <c r="C82" s="27"/>
      <c r="D82" s="39" t="s">
        <v>17</v>
      </c>
      <c r="E82" s="40"/>
      <c r="F82" s="41"/>
      <c r="G82" s="42">
        <f>SUM(G78:G80)</f>
        <v>7500</v>
      </c>
      <c r="H82" s="43"/>
      <c r="I82" s="108"/>
      <c r="J82" s="43"/>
      <c r="K82" s="64">
        <f>SUM(K78:K81)</f>
        <v>2704</v>
      </c>
      <c r="L82" s="45"/>
      <c r="M82" s="38"/>
      <c r="N82" s="42">
        <f>SUM(N78:N80)</f>
        <v>7500</v>
      </c>
      <c r="O82" s="40"/>
    </row>
    <row r="83" spans="1:15" ht="15.5" x14ac:dyDescent="0.45">
      <c r="A83" s="3"/>
      <c r="B83" s="3"/>
      <c r="C83" s="27"/>
      <c r="D83" s="27"/>
      <c r="E83" s="28"/>
      <c r="F83" s="29"/>
      <c r="G83" s="33"/>
      <c r="H83" s="34"/>
      <c r="I83" s="108"/>
      <c r="J83" s="34"/>
      <c r="K83" s="36"/>
      <c r="L83" s="37"/>
      <c r="M83" s="38"/>
      <c r="N83" s="33"/>
      <c r="O83" s="28"/>
    </row>
    <row r="84" spans="1:15" ht="15.5" x14ac:dyDescent="0.45">
      <c r="A84" s="3"/>
      <c r="B84" s="3"/>
      <c r="C84" s="27"/>
      <c r="D84" s="74"/>
      <c r="E84" s="75"/>
      <c r="F84" s="76"/>
      <c r="G84" s="46"/>
      <c r="H84" s="34"/>
      <c r="I84" s="108"/>
      <c r="J84" s="34"/>
      <c r="K84" s="47"/>
      <c r="L84" s="37"/>
      <c r="M84" s="38"/>
      <c r="N84" s="46"/>
      <c r="O84" s="28"/>
    </row>
    <row r="85" spans="1:15" ht="15.5" x14ac:dyDescent="0.45">
      <c r="A85" s="3"/>
      <c r="B85" s="3"/>
      <c r="C85" s="27"/>
      <c r="D85" s="27" t="s">
        <v>16</v>
      </c>
      <c r="E85" s="28"/>
      <c r="F85" s="29"/>
      <c r="G85" s="46"/>
      <c r="H85" s="34"/>
      <c r="I85" s="108" t="s">
        <v>111</v>
      </c>
      <c r="J85" s="34"/>
      <c r="K85" s="47"/>
      <c r="L85" s="37"/>
      <c r="M85" s="38"/>
      <c r="N85" s="46"/>
      <c r="O85" s="28"/>
    </row>
    <row r="86" spans="1:15" ht="15.5" x14ac:dyDescent="0.45">
      <c r="A86" s="3"/>
      <c r="B86" s="3"/>
      <c r="C86" s="27"/>
      <c r="D86" s="27"/>
      <c r="E86" s="65" t="s">
        <v>15</v>
      </c>
      <c r="F86" s="29"/>
      <c r="G86" s="46">
        <v>2700</v>
      </c>
      <c r="H86" s="66"/>
      <c r="I86" s="108"/>
      <c r="J86" s="66"/>
      <c r="K86" s="47">
        <v>0</v>
      </c>
      <c r="L86" s="37"/>
      <c r="M86" s="38"/>
      <c r="N86" s="46">
        <v>0</v>
      </c>
      <c r="O86" s="65"/>
    </row>
    <row r="87" spans="1:15" ht="15.5" x14ac:dyDescent="0.45">
      <c r="A87" s="3"/>
      <c r="B87" s="3"/>
      <c r="C87" s="27"/>
      <c r="D87" s="27"/>
      <c r="E87" s="65" t="s">
        <v>14</v>
      </c>
      <c r="F87" s="29"/>
      <c r="G87" s="46">
        <v>2300</v>
      </c>
      <c r="H87" s="66"/>
      <c r="I87" s="108"/>
      <c r="J87" s="66"/>
      <c r="K87" s="36">
        <v>0</v>
      </c>
      <c r="L87" s="37"/>
      <c r="M87" s="38"/>
      <c r="N87" s="46">
        <v>0</v>
      </c>
      <c r="O87" s="65"/>
    </row>
    <row r="88" spans="1:15" ht="15.5" x14ac:dyDescent="0.45">
      <c r="A88" s="3"/>
      <c r="B88" s="3"/>
      <c r="C88" s="27"/>
      <c r="D88" s="39" t="s">
        <v>13</v>
      </c>
      <c r="E88" s="77"/>
      <c r="F88" s="41"/>
      <c r="G88" s="42">
        <f>SUM(G86:G87)</f>
        <v>5000</v>
      </c>
      <c r="H88" s="78"/>
      <c r="I88" s="108"/>
      <c r="J88" s="78"/>
      <c r="K88" s="79">
        <f>SUM(K85:K87)</f>
        <v>0</v>
      </c>
      <c r="L88" s="45"/>
      <c r="M88" s="38"/>
      <c r="N88" s="42">
        <f>SUM(N86:N87)</f>
        <v>0</v>
      </c>
      <c r="O88" s="77"/>
    </row>
    <row r="89" spans="1:15" ht="15.5" x14ac:dyDescent="0.45">
      <c r="A89" s="3"/>
      <c r="B89" s="3"/>
      <c r="C89" s="27"/>
      <c r="D89" s="27"/>
      <c r="E89" s="65"/>
      <c r="F89" s="29"/>
      <c r="G89" s="33"/>
      <c r="H89" s="66"/>
      <c r="I89" s="108"/>
      <c r="J89" s="66"/>
      <c r="K89" s="80"/>
      <c r="L89" s="81"/>
      <c r="M89" s="38"/>
      <c r="N89" s="33"/>
      <c r="O89" s="65"/>
    </row>
    <row r="90" spans="1:15" ht="15.5" x14ac:dyDescent="0.45">
      <c r="A90" s="3"/>
      <c r="B90" s="3"/>
      <c r="C90" s="27"/>
      <c r="D90" s="27"/>
      <c r="E90" s="28"/>
      <c r="F90" s="29"/>
      <c r="G90" s="46"/>
      <c r="H90" s="34"/>
      <c r="I90" s="108"/>
      <c r="J90" s="34"/>
      <c r="K90" s="47"/>
      <c r="L90" s="37"/>
      <c r="M90" s="38"/>
      <c r="N90" s="46"/>
      <c r="O90" s="28"/>
    </row>
    <row r="91" spans="1:15" ht="15.5" x14ac:dyDescent="0.45">
      <c r="A91" s="3"/>
      <c r="B91" s="3"/>
      <c r="C91" s="27"/>
      <c r="D91" s="27" t="s">
        <v>12</v>
      </c>
      <c r="E91" s="28"/>
      <c r="F91" s="29"/>
      <c r="G91" s="46"/>
      <c r="H91" s="34"/>
      <c r="I91" s="108"/>
      <c r="J91" s="34"/>
      <c r="K91" s="47"/>
      <c r="L91" s="37"/>
      <c r="M91" s="38"/>
      <c r="N91" s="46"/>
      <c r="O91" s="28"/>
    </row>
    <row r="92" spans="1:15" ht="15.5" x14ac:dyDescent="0.45">
      <c r="A92" s="3"/>
      <c r="B92" s="3"/>
      <c r="C92" s="27"/>
      <c r="D92" s="27"/>
      <c r="E92" s="28" t="s">
        <v>11</v>
      </c>
      <c r="F92" s="29"/>
      <c r="G92" s="46">
        <v>200</v>
      </c>
      <c r="H92" s="34"/>
      <c r="I92" s="108"/>
      <c r="J92" s="34"/>
      <c r="K92" s="47">
        <v>182</v>
      </c>
      <c r="L92" s="37"/>
      <c r="M92" s="38"/>
      <c r="N92" s="46">
        <v>100</v>
      </c>
      <c r="O92" s="28"/>
    </row>
    <row r="93" spans="1:15" ht="15.5" x14ac:dyDescent="0.45">
      <c r="A93" s="3"/>
      <c r="B93" s="3"/>
      <c r="C93" s="27"/>
      <c r="D93" s="27"/>
      <c r="E93" s="28" t="s">
        <v>10</v>
      </c>
      <c r="F93" s="29"/>
      <c r="G93" s="46">
        <v>0</v>
      </c>
      <c r="H93" s="34"/>
      <c r="I93" s="108" t="s">
        <v>124</v>
      </c>
      <c r="J93" s="34"/>
      <c r="K93" s="82"/>
      <c r="L93" s="37"/>
      <c r="M93" s="38"/>
      <c r="N93" s="46">
        <v>200</v>
      </c>
      <c r="O93" s="28"/>
    </row>
    <row r="94" spans="1:15" ht="27.75" customHeight="1" x14ac:dyDescent="0.45">
      <c r="A94" s="3"/>
      <c r="B94" s="3"/>
      <c r="C94" s="27"/>
      <c r="D94" s="27"/>
      <c r="E94" s="28" t="s">
        <v>65</v>
      </c>
      <c r="F94" s="29"/>
      <c r="G94" s="46">
        <v>13</v>
      </c>
      <c r="H94" s="34"/>
      <c r="I94" s="107" t="s">
        <v>81</v>
      </c>
      <c r="J94" s="34"/>
      <c r="K94" s="47">
        <v>27</v>
      </c>
      <c r="L94" s="37"/>
      <c r="M94" s="38"/>
      <c r="N94" s="46">
        <v>21</v>
      </c>
      <c r="O94" s="28"/>
    </row>
    <row r="95" spans="1:15" ht="15.5" x14ac:dyDescent="0.45">
      <c r="A95" s="3"/>
      <c r="B95" s="3"/>
      <c r="C95" s="27"/>
      <c r="D95" s="27"/>
      <c r="E95" s="28" t="s">
        <v>68</v>
      </c>
      <c r="F95" s="29"/>
      <c r="G95" s="46">
        <v>0</v>
      </c>
      <c r="H95" s="34"/>
      <c r="I95" s="108"/>
      <c r="J95" s="34"/>
      <c r="K95" s="61">
        <v>0</v>
      </c>
      <c r="L95" s="37"/>
      <c r="M95" s="38"/>
      <c r="N95" s="46">
        <v>0</v>
      </c>
      <c r="O95" s="28"/>
    </row>
    <row r="96" spans="1:15" ht="15.5" x14ac:dyDescent="0.45">
      <c r="A96" s="3"/>
      <c r="B96" s="3"/>
      <c r="C96" s="27"/>
      <c r="D96" s="27"/>
      <c r="E96" s="28" t="s">
        <v>9</v>
      </c>
      <c r="F96" s="29"/>
      <c r="G96" s="46">
        <v>300</v>
      </c>
      <c r="H96" s="34"/>
      <c r="I96" s="108"/>
      <c r="J96" s="34"/>
      <c r="K96" s="51">
        <v>57</v>
      </c>
      <c r="L96" s="37"/>
      <c r="M96" s="38"/>
      <c r="N96" s="46">
        <v>300</v>
      </c>
      <c r="O96" s="28"/>
    </row>
    <row r="97" spans="1:15" ht="15.5" x14ac:dyDescent="0.45">
      <c r="A97" s="3"/>
      <c r="B97" s="3"/>
      <c r="C97" s="27"/>
      <c r="D97" s="27"/>
      <c r="E97" s="28" t="s">
        <v>8</v>
      </c>
      <c r="F97" s="29"/>
      <c r="G97" s="46">
        <v>550</v>
      </c>
      <c r="H97" s="34"/>
      <c r="I97" s="108" t="s">
        <v>80</v>
      </c>
      <c r="J97" s="34"/>
      <c r="K97" s="51">
        <v>507</v>
      </c>
      <c r="L97" s="37"/>
      <c r="M97" s="38"/>
      <c r="N97" s="46">
        <v>500</v>
      </c>
      <c r="O97" s="28"/>
    </row>
    <row r="98" spans="1:15" ht="15.5" x14ac:dyDescent="0.45">
      <c r="A98" s="3"/>
      <c r="B98" s="3"/>
      <c r="C98" s="27"/>
      <c r="D98" s="27"/>
      <c r="E98" s="28" t="s">
        <v>26</v>
      </c>
      <c r="F98" s="29"/>
      <c r="G98" s="46">
        <v>200</v>
      </c>
      <c r="H98" s="34"/>
      <c r="I98" s="108" t="s">
        <v>77</v>
      </c>
      <c r="J98" s="34"/>
      <c r="K98" s="51">
        <v>203</v>
      </c>
      <c r="L98" s="37"/>
      <c r="M98" s="38"/>
      <c r="N98" s="46">
        <v>100</v>
      </c>
      <c r="O98" s="28"/>
    </row>
    <row r="99" spans="1:15" ht="15.5" x14ac:dyDescent="0.45">
      <c r="A99" s="3"/>
      <c r="B99" s="3"/>
      <c r="C99" s="27"/>
      <c r="D99" s="27"/>
      <c r="E99" s="28" t="s">
        <v>91</v>
      </c>
      <c r="F99" s="29"/>
      <c r="G99" s="46">
        <v>275</v>
      </c>
      <c r="H99" s="34"/>
      <c r="I99" s="108" t="s">
        <v>98</v>
      </c>
      <c r="J99" s="83"/>
      <c r="K99" s="47">
        <v>355</v>
      </c>
      <c r="L99" s="37"/>
      <c r="M99" s="38"/>
      <c r="N99" s="46">
        <v>275</v>
      </c>
      <c r="O99" s="28"/>
    </row>
    <row r="100" spans="1:15" ht="15.5" x14ac:dyDescent="0.45">
      <c r="A100" s="3"/>
      <c r="B100" s="3"/>
      <c r="C100" s="27"/>
      <c r="D100" s="39" t="s">
        <v>7</v>
      </c>
      <c r="E100" s="40"/>
      <c r="F100" s="84"/>
      <c r="G100" s="85">
        <f>SUM(G92:G99)</f>
        <v>1538</v>
      </c>
      <c r="H100" s="43"/>
      <c r="I100" s="108"/>
      <c r="J100" s="43"/>
      <c r="K100" s="44">
        <f>SUM(K91:K99)</f>
        <v>1331</v>
      </c>
      <c r="L100" s="45"/>
      <c r="M100" s="38"/>
      <c r="N100" s="85">
        <f>SUM(N92:N99)</f>
        <v>1496</v>
      </c>
      <c r="O100" s="40"/>
    </row>
    <row r="101" spans="1:15" ht="15.5" x14ac:dyDescent="0.45">
      <c r="A101" s="3"/>
      <c r="B101" s="3"/>
      <c r="C101" s="27"/>
      <c r="D101" s="27"/>
      <c r="E101" s="28"/>
      <c r="F101" s="93"/>
      <c r="G101" s="117"/>
      <c r="H101" s="34"/>
      <c r="I101" s="108"/>
      <c r="J101" s="34"/>
      <c r="K101" s="36"/>
      <c r="L101" s="37"/>
      <c r="M101" s="38"/>
      <c r="N101" s="117"/>
      <c r="O101" s="28"/>
    </row>
    <row r="102" spans="1:15" ht="15.5" x14ac:dyDescent="0.45">
      <c r="A102" s="3"/>
      <c r="B102" s="3"/>
      <c r="C102" s="27"/>
      <c r="D102" s="27"/>
      <c r="E102" s="28"/>
      <c r="F102" s="93"/>
      <c r="G102" s="117"/>
      <c r="H102" s="34"/>
      <c r="I102" s="115" t="s">
        <v>88</v>
      </c>
      <c r="J102" s="34"/>
      <c r="K102" s="36"/>
      <c r="L102" s="37"/>
      <c r="M102" s="38"/>
      <c r="N102" s="117"/>
      <c r="O102" s="28"/>
    </row>
    <row r="103" spans="1:15" ht="15.5" x14ac:dyDescent="0.45">
      <c r="A103" s="3"/>
      <c r="B103" s="3"/>
      <c r="C103" s="27"/>
      <c r="D103" s="27"/>
      <c r="E103" s="28"/>
      <c r="F103" s="29"/>
      <c r="G103" s="46"/>
      <c r="H103" s="34"/>
      <c r="I103" s="108"/>
      <c r="J103" s="34"/>
      <c r="K103" s="47"/>
      <c r="L103" s="37"/>
      <c r="M103" s="38"/>
      <c r="N103" s="46"/>
      <c r="O103" s="28"/>
    </row>
    <row r="104" spans="1:15" ht="15.5" x14ac:dyDescent="0.45">
      <c r="A104" s="3"/>
      <c r="B104" s="3"/>
      <c r="C104" s="27"/>
      <c r="D104" s="27" t="s">
        <v>6</v>
      </c>
      <c r="E104" s="28"/>
      <c r="F104" s="29"/>
      <c r="G104" s="46"/>
      <c r="H104" s="34"/>
      <c r="I104" s="108"/>
      <c r="J104" s="34"/>
      <c r="K104" s="47"/>
      <c r="L104" s="37"/>
      <c r="M104" s="38"/>
      <c r="N104" s="46"/>
      <c r="O104" s="28"/>
    </row>
    <row r="105" spans="1:15" ht="15.5" x14ac:dyDescent="0.45">
      <c r="A105" s="3"/>
      <c r="B105" s="3"/>
      <c r="C105" s="27"/>
      <c r="D105" s="27"/>
      <c r="E105" s="28" t="s">
        <v>94</v>
      </c>
      <c r="F105" s="29"/>
      <c r="G105" s="46">
        <v>100</v>
      </c>
      <c r="H105" s="34"/>
      <c r="I105" s="108" t="s">
        <v>95</v>
      </c>
      <c r="J105" s="34"/>
      <c r="K105" s="47">
        <v>0</v>
      </c>
      <c r="L105" s="37"/>
      <c r="M105" s="38"/>
      <c r="N105" s="46">
        <v>100</v>
      </c>
      <c r="O105" s="28"/>
    </row>
    <row r="106" spans="1:15" ht="15.5" x14ac:dyDescent="0.45">
      <c r="A106" s="3"/>
      <c r="B106" s="3"/>
      <c r="C106" s="27"/>
      <c r="D106" s="27"/>
      <c r="E106" s="28" t="s">
        <v>5</v>
      </c>
      <c r="F106" s="29"/>
      <c r="G106" s="46">
        <v>750</v>
      </c>
      <c r="H106" s="34"/>
      <c r="I106" s="110" t="s">
        <v>112</v>
      </c>
      <c r="J106" s="34"/>
      <c r="K106" s="61">
        <v>854</v>
      </c>
      <c r="L106" s="37"/>
      <c r="M106" s="38"/>
      <c r="N106" s="46">
        <v>170</v>
      </c>
      <c r="O106" s="28"/>
    </row>
    <row r="107" spans="1:15" ht="15.5" x14ac:dyDescent="0.45">
      <c r="A107" s="3"/>
      <c r="B107" s="3"/>
      <c r="C107" s="27"/>
      <c r="D107" s="27"/>
      <c r="E107" s="28" t="s">
        <v>70</v>
      </c>
      <c r="F107" s="29"/>
      <c r="G107" s="46">
        <v>200</v>
      </c>
      <c r="H107" s="34"/>
      <c r="I107" s="107"/>
      <c r="J107" s="34"/>
      <c r="K107" s="47"/>
      <c r="L107" s="37"/>
      <c r="M107" s="38"/>
      <c r="N107" s="46">
        <v>200</v>
      </c>
      <c r="O107" s="28"/>
    </row>
    <row r="108" spans="1:15" ht="15.5" x14ac:dyDescent="0.45">
      <c r="A108" s="3"/>
      <c r="B108" s="3"/>
      <c r="C108" s="27"/>
      <c r="D108" s="27"/>
      <c r="E108" s="28" t="s">
        <v>4</v>
      </c>
      <c r="F108" s="29"/>
      <c r="G108" s="46">
        <v>900</v>
      </c>
      <c r="H108" s="34"/>
      <c r="I108" s="110" t="s">
        <v>85</v>
      </c>
      <c r="J108" s="34"/>
      <c r="K108" s="47"/>
      <c r="L108" s="37"/>
      <c r="M108" s="38"/>
      <c r="N108" s="46">
        <v>900</v>
      </c>
      <c r="O108" s="28"/>
    </row>
    <row r="109" spans="1:15" ht="18.5" customHeight="1" x14ac:dyDescent="0.45">
      <c r="A109" s="3"/>
      <c r="B109" s="3"/>
      <c r="C109" s="27"/>
      <c r="D109" s="27"/>
      <c r="E109" s="28" t="s">
        <v>64</v>
      </c>
      <c r="F109" s="29"/>
      <c r="G109" s="46">
        <v>500</v>
      </c>
      <c r="H109" s="34"/>
      <c r="I109" s="110" t="s">
        <v>76</v>
      </c>
      <c r="J109" s="34"/>
      <c r="K109" s="47">
        <v>0</v>
      </c>
      <c r="L109" s="37"/>
      <c r="M109" s="38"/>
      <c r="N109" s="46">
        <v>500</v>
      </c>
      <c r="O109" s="28"/>
    </row>
    <row r="110" spans="1:15" s="19" customFormat="1" ht="29" customHeight="1" x14ac:dyDescent="0.45">
      <c r="A110" s="18"/>
      <c r="B110" s="18"/>
      <c r="C110" s="86"/>
      <c r="D110" s="86"/>
      <c r="E110" s="119" t="s">
        <v>78</v>
      </c>
      <c r="F110" s="88"/>
      <c r="G110" s="120">
        <v>4000</v>
      </c>
      <c r="H110" s="90"/>
      <c r="I110" s="109" t="s">
        <v>79</v>
      </c>
      <c r="J110" s="90"/>
      <c r="K110" s="91">
        <v>3667</v>
      </c>
      <c r="L110" s="60"/>
      <c r="M110" s="35"/>
      <c r="N110" s="89">
        <v>3660</v>
      </c>
      <c r="O110" s="87"/>
    </row>
    <row r="111" spans="1:15" ht="15.5" x14ac:dyDescent="0.45">
      <c r="A111" s="3"/>
      <c r="B111" s="3"/>
      <c r="C111" s="27"/>
      <c r="D111" s="27"/>
      <c r="E111" s="28" t="s">
        <v>3</v>
      </c>
      <c r="F111" s="29"/>
      <c r="G111" s="46">
        <v>300</v>
      </c>
      <c r="H111" s="34"/>
      <c r="I111" s="110" t="s">
        <v>125</v>
      </c>
      <c r="J111" s="34"/>
      <c r="K111" s="47"/>
      <c r="L111" s="37"/>
      <c r="M111" s="38"/>
      <c r="N111" s="46">
        <v>300</v>
      </c>
      <c r="O111" s="28"/>
    </row>
    <row r="112" spans="1:15" ht="28.25" customHeight="1" x14ac:dyDescent="0.45">
      <c r="A112" s="3"/>
      <c r="B112" s="3"/>
      <c r="C112" s="27"/>
      <c r="D112" s="27"/>
      <c r="E112" s="123" t="s">
        <v>2</v>
      </c>
      <c r="F112" s="29"/>
      <c r="G112" s="122">
        <v>765</v>
      </c>
      <c r="H112" s="34"/>
      <c r="I112" s="107" t="s">
        <v>119</v>
      </c>
      <c r="J112" s="34"/>
      <c r="K112" s="36">
        <v>306</v>
      </c>
      <c r="L112" s="37"/>
      <c r="M112" s="38"/>
      <c r="N112" s="46">
        <v>460</v>
      </c>
      <c r="O112" s="28"/>
    </row>
    <row r="113" spans="1:15" ht="28.25" customHeight="1" x14ac:dyDescent="0.45">
      <c r="A113" s="3"/>
      <c r="B113" s="3"/>
      <c r="C113" s="27"/>
      <c r="D113" s="27"/>
      <c r="E113" s="119" t="s">
        <v>96</v>
      </c>
      <c r="F113" s="29"/>
      <c r="G113" s="46">
        <v>200</v>
      </c>
      <c r="H113" s="34"/>
      <c r="I113" s="107" t="s">
        <v>97</v>
      </c>
      <c r="J113" s="34"/>
      <c r="K113" s="36"/>
      <c r="L113" s="37"/>
      <c r="M113" s="38"/>
      <c r="N113" s="46">
        <v>200</v>
      </c>
      <c r="O113" s="28"/>
    </row>
    <row r="114" spans="1:15" ht="15.5" x14ac:dyDescent="0.45">
      <c r="A114" s="3"/>
      <c r="B114" s="3"/>
      <c r="C114" s="27"/>
      <c r="D114" s="39" t="s">
        <v>1</v>
      </c>
      <c r="E114" s="40"/>
      <c r="F114" s="84"/>
      <c r="G114" s="42">
        <f>SUM(G105:G113)</f>
        <v>7715</v>
      </c>
      <c r="H114" s="43"/>
      <c r="I114" s="38"/>
      <c r="J114" s="43"/>
      <c r="K114" s="44">
        <f>SUM(K105:K112)</f>
        <v>4827</v>
      </c>
      <c r="L114" s="45"/>
      <c r="M114" s="38"/>
      <c r="N114" s="42">
        <f>SUM(N105:N113)</f>
        <v>6490</v>
      </c>
      <c r="O114" s="40"/>
    </row>
    <row r="115" spans="1:15" ht="16" thickBot="1" x14ac:dyDescent="0.5">
      <c r="A115" s="3"/>
      <c r="B115" s="3"/>
      <c r="C115" s="27" t="s">
        <v>0</v>
      </c>
      <c r="D115" s="53"/>
      <c r="E115" s="54"/>
      <c r="F115" s="92"/>
      <c r="G115" s="56">
        <f>G41+G51++G58+G65+G75+G82+G88+G100+G114</f>
        <v>60054</v>
      </c>
      <c r="H115" s="57"/>
      <c r="I115" s="38"/>
      <c r="J115" s="57"/>
      <c r="K115" s="58">
        <f>K41+K51+K58+K65+K75+K82+K88+K100+K114</f>
        <v>26166</v>
      </c>
      <c r="L115" s="59"/>
      <c r="M115" s="38"/>
      <c r="N115" s="56">
        <f>N41+N51+N58+N65+N75+N82+N88+N100+N114</f>
        <v>61132</v>
      </c>
      <c r="O115" s="54"/>
    </row>
    <row r="116" spans="1:15" ht="16" thickTop="1" x14ac:dyDescent="0.45">
      <c r="A116" s="3"/>
      <c r="B116" s="3"/>
      <c r="C116" s="27"/>
      <c r="D116" s="27"/>
      <c r="E116" s="28"/>
      <c r="F116" s="93"/>
      <c r="G116" s="33"/>
      <c r="H116" s="34"/>
      <c r="I116" s="38"/>
      <c r="J116" s="34"/>
      <c r="K116" s="36"/>
      <c r="L116" s="37"/>
      <c r="M116" s="38"/>
      <c r="N116" s="33"/>
      <c r="O116" s="31"/>
    </row>
    <row r="117" spans="1:15" ht="15.5" x14ac:dyDescent="0.45">
      <c r="A117" s="3"/>
      <c r="B117" s="3"/>
      <c r="C117" s="27" t="s">
        <v>102</v>
      </c>
      <c r="D117" s="27"/>
      <c r="E117" s="28"/>
      <c r="F117" s="93"/>
      <c r="G117" s="114">
        <f>+G30-G115</f>
        <v>0</v>
      </c>
      <c r="H117" s="34"/>
      <c r="I117" s="38"/>
      <c r="J117" s="34"/>
      <c r="K117" s="124">
        <f>+K30-K115</f>
        <v>-1104</v>
      </c>
      <c r="L117" s="37"/>
      <c r="M117" s="38"/>
      <c r="N117" s="94">
        <f>+N30-N115</f>
        <v>0</v>
      </c>
      <c r="O117" s="31"/>
    </row>
    <row r="118" spans="1:15" ht="15.5" x14ac:dyDescent="0.45">
      <c r="A118" s="3"/>
      <c r="B118" s="3"/>
      <c r="C118" s="27"/>
      <c r="D118" s="27"/>
      <c r="E118" s="28"/>
      <c r="F118" s="28"/>
      <c r="G118" s="28"/>
      <c r="H118" s="28"/>
      <c r="I118" s="31"/>
      <c r="J118" s="28"/>
      <c r="K118" s="32"/>
      <c r="L118" s="29"/>
      <c r="M118" s="29"/>
      <c r="N118" s="31"/>
      <c r="O118" s="31"/>
    </row>
    <row r="119" spans="1:15" ht="15.5" x14ac:dyDescent="0.45">
      <c r="A119" s="2"/>
      <c r="B119" s="2"/>
      <c r="C119" s="27"/>
      <c r="D119" s="95" t="s">
        <v>69</v>
      </c>
      <c r="E119" s="29"/>
      <c r="F119" s="29"/>
      <c r="G119" s="30"/>
      <c r="H119" s="28"/>
      <c r="I119" s="28"/>
      <c r="J119" s="28"/>
      <c r="K119" s="32"/>
      <c r="L119" s="29"/>
      <c r="M119" s="29"/>
      <c r="N119" s="31"/>
      <c r="O119" s="31"/>
    </row>
    <row r="120" spans="1:15" ht="15.5" x14ac:dyDescent="0.45">
      <c r="A120" s="1"/>
      <c r="B120" s="1"/>
      <c r="C120" s="67"/>
      <c r="D120" s="31"/>
      <c r="E120" s="96">
        <v>169.95</v>
      </c>
      <c r="F120" s="29"/>
      <c r="G120" s="31"/>
      <c r="H120" s="29"/>
      <c r="I120" s="29"/>
      <c r="J120" s="31"/>
      <c r="K120" s="97"/>
      <c r="L120" s="29"/>
      <c r="M120" s="29"/>
      <c r="N120" s="31"/>
      <c r="O120" s="31"/>
    </row>
    <row r="121" spans="1:15" ht="17" x14ac:dyDescent="0.5">
      <c r="A121" s="1"/>
      <c r="B121" s="1"/>
      <c r="C121" s="67"/>
      <c r="D121" s="98" t="s">
        <v>113</v>
      </c>
      <c r="E121" s="99"/>
      <c r="F121" s="99"/>
      <c r="G121" s="100"/>
      <c r="H121" s="29"/>
      <c r="I121" s="29"/>
      <c r="J121" s="29"/>
      <c r="K121" s="32"/>
      <c r="L121" s="29"/>
      <c r="M121" s="29"/>
      <c r="N121" s="31"/>
      <c r="O121" s="31"/>
    </row>
    <row r="122" spans="1:15" ht="17" x14ac:dyDescent="0.5">
      <c r="C122" s="101"/>
      <c r="D122" s="101"/>
      <c r="E122" s="102"/>
      <c r="F122" s="102"/>
      <c r="G122" s="102"/>
      <c r="H122" s="102"/>
      <c r="I122" s="102"/>
      <c r="J122" s="102"/>
      <c r="K122" s="103"/>
      <c r="L122" s="102"/>
      <c r="M122" s="98"/>
      <c r="N122" s="50"/>
      <c r="O122" s="50"/>
    </row>
    <row r="123" spans="1:15" ht="17" x14ac:dyDescent="0.5">
      <c r="C123" s="101"/>
      <c r="D123" s="101"/>
      <c r="E123" s="102"/>
      <c r="F123" s="102"/>
      <c r="G123" s="102"/>
      <c r="H123" s="102"/>
      <c r="I123" s="102"/>
      <c r="J123" s="102"/>
      <c r="K123" s="103"/>
      <c r="L123" s="102"/>
      <c r="M123" s="98"/>
      <c r="N123" s="50"/>
      <c r="O123" s="50"/>
    </row>
    <row r="124" spans="1:15" x14ac:dyDescent="0.35">
      <c r="C124" s="5"/>
      <c r="D124" s="5"/>
      <c r="E124" s="6"/>
      <c r="F124" s="6"/>
      <c r="G124" s="6"/>
      <c r="H124" s="6"/>
      <c r="I124" s="6"/>
      <c r="J124" s="6"/>
      <c r="K124" s="24"/>
      <c r="L124" s="6"/>
      <c r="M124" s="11"/>
    </row>
    <row r="125" spans="1:15" x14ac:dyDescent="0.35">
      <c r="C125" s="5"/>
      <c r="D125" s="5"/>
      <c r="E125" s="6"/>
      <c r="F125" s="6"/>
      <c r="G125" s="6"/>
      <c r="H125" s="6"/>
      <c r="I125" s="6"/>
      <c r="J125" s="6"/>
      <c r="K125" s="24"/>
      <c r="L125" s="6"/>
      <c r="M125" s="11"/>
    </row>
    <row r="126" spans="1:15" x14ac:dyDescent="0.35">
      <c r="C126" s="5"/>
      <c r="D126" s="5"/>
      <c r="E126" s="6"/>
      <c r="F126" s="6"/>
      <c r="G126" s="6"/>
      <c r="H126" s="6"/>
      <c r="I126" s="6"/>
      <c r="J126" s="6"/>
      <c r="K126" s="24"/>
      <c r="L126" s="6"/>
      <c r="M126" s="11"/>
    </row>
    <row r="127" spans="1:15" x14ac:dyDescent="0.35">
      <c r="C127" s="5"/>
      <c r="D127" s="5"/>
      <c r="E127" s="6"/>
      <c r="F127" s="11"/>
      <c r="G127" s="11"/>
      <c r="H127" s="11"/>
      <c r="I127" s="11"/>
      <c r="J127" s="11"/>
      <c r="K127" s="25"/>
      <c r="L127" s="11"/>
      <c r="M127" s="11"/>
    </row>
    <row r="128" spans="1:15" x14ac:dyDescent="0.35">
      <c r="C128" s="5"/>
      <c r="D128" s="5"/>
      <c r="E128" s="6"/>
      <c r="F128" s="11"/>
      <c r="G128" s="11"/>
      <c r="H128" s="11"/>
      <c r="I128" s="11"/>
      <c r="J128" s="11"/>
      <c r="K128" s="25"/>
      <c r="L128" s="11"/>
      <c r="M128" s="11"/>
    </row>
    <row r="129" spans="5:13" x14ac:dyDescent="0.35">
      <c r="E129" s="11"/>
      <c r="F129" s="11"/>
      <c r="G129" s="11"/>
      <c r="H129" s="11"/>
      <c r="I129" s="11"/>
      <c r="J129" s="11"/>
      <c r="K129" s="25"/>
      <c r="L129" s="11"/>
      <c r="M129" s="11"/>
    </row>
    <row r="130" spans="5:13" x14ac:dyDescent="0.35">
      <c r="E130" s="11"/>
      <c r="F130" s="11"/>
      <c r="G130" s="11"/>
      <c r="H130" s="11"/>
      <c r="I130" s="11"/>
      <c r="J130" s="11"/>
      <c r="K130" s="25"/>
      <c r="L130" s="11"/>
      <c r="M130" s="11"/>
    </row>
    <row r="131" spans="5:13" x14ac:dyDescent="0.35">
      <c r="I131" s="118" t="s">
        <v>89</v>
      </c>
    </row>
  </sheetData>
  <printOptions headings="1"/>
  <pageMargins left="0.23622047244094499" right="0.23622047244094499" top="0.55118110236220497" bottom="0.74803149606299202" header="0.31496062992126" footer="0.31496062992126"/>
  <pageSetup scale="73" fitToHeight="0" orientation="landscape" horizontalDpi="4294967293" verticalDpi="4294967293" r:id="rId1"/>
  <rowBreaks count="3" manualBreakCount="3">
    <brk id="32" max="16383" man="1"/>
    <brk id="67" max="16383" man="1"/>
    <brk id="102" max="16383" man="1"/>
  </rowBreaks>
  <colBreaks count="2" manualBreakCount="2">
    <brk id="15" max="115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O80"/>
    </sheetView>
  </sheetViews>
  <sheetFormatPr defaultRowHeight="14.5" x14ac:dyDescent="0.35"/>
  <cols>
    <col min="1" max="1" width="20.453125" customWidth="1"/>
    <col min="5" max="5" width="19.08984375" customWidth="1"/>
    <col min="6" max="6" width="14.36328125" customWidth="1"/>
    <col min="7" max="7" width="33.632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2024</vt:lpstr>
      <vt:lpstr>Sheet1</vt:lpstr>
      <vt:lpstr>Sheet2</vt:lpstr>
      <vt:lpstr>'Budget 2024'!Print_Area</vt:lpstr>
      <vt:lpstr>'Budget 2024'!Print_Titles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MARG-DESKTOP</dc:creator>
  <cp:lastModifiedBy>Peter</cp:lastModifiedBy>
  <cp:lastPrinted>2023-02-23T20:14:02Z</cp:lastPrinted>
  <dcterms:created xsi:type="dcterms:W3CDTF">2013-04-02T01:54:31Z</dcterms:created>
  <dcterms:modified xsi:type="dcterms:W3CDTF">2023-02-23T20:20:41Z</dcterms:modified>
</cp:coreProperties>
</file>